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БЮДЖЕТА'!$A$8:$G$530</definedName>
    <definedName name="_xlnm.Print_Titles" localSheetId="1">'БЕЗ УЧЕТА СЧЕТОВ БЮДЖЕТА'!$8:$8</definedName>
    <definedName name="_xlnm.Print_Area" localSheetId="1">'БЕЗ УЧЕТА СЧЕТОВ БЮДЖЕТА'!$A$1:$AA$532</definedName>
  </definedNames>
  <calcPr fullCalcOnLoad="1"/>
</workbook>
</file>

<file path=xl/sharedStrings.xml><?xml version="1.0" encoding="utf-8"?>
<sst xmlns="http://schemas.openxmlformats.org/spreadsheetml/2006/main" count="2123" uniqueCount="445">
  <si>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</si>
  <si>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</si>
  <si>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</si>
  <si>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</si>
  <si>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</si>
  <si>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</si>
  <si>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</si>
  <si>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</si>
  <si>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</si>
  <si>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</si>
  <si>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</si>
  <si>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</si>
  <si>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</si>
  <si>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</si>
  <si>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</si>
  <si>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</si>
  <si>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</si>
  <si>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</si>
  <si>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</si>
  <si>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</si>
  <si>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</si>
  <si>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</si>
  <si>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</si>
  <si>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</si>
  <si>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</si>
  <si>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</si>
  <si>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</si>
  <si>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</si>
  <si>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</si>
  <si>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</si>
  <si>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</si>
  <si>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</si>
  <si>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</si>
  <si>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</si>
  <si>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</si>
  <si>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</si>
  <si>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</si>
  <si>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</si>
  <si>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</si>
  <si>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</si>
  <si>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</si>
  <si>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</si>
  <si>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</si>
  <si>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</si>
  <si>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</si>
  <si>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</si>
  <si>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</si>
  <si>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</si>
  <si>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</si>
  <si>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</si>
  <si>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</si>
  <si>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</si>
  <si>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</si>
  <si>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</si>
  <si>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</si>
  <si>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</si>
  <si>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</si>
  <si>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</si>
  <si>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</si>
  <si>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</si>
  <si>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</si>
  <si>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</si>
  <si>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</si>
  <si>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</si>
  <si>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</si>
  <si>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</si>
  <si>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</si>
  <si>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</si>
  <si>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</si>
  <si>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</si>
  <si>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</si>
  <si>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</si>
  <si>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</si>
  <si>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</si>
  <si>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</si>
  <si>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</si>
  <si>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</si>
  <si>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</si>
  <si>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</si>
  <si>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</si>
  <si>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</si>
  <si>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</si>
  <si>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</si>
  <si>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</si>
  <si>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</si>
  <si>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</si>
  <si>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</si>
  <si>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</si>
  <si>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</si>
  <si>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</si>
  <si>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</si>
  <si>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</si>
  <si>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</si>
  <si>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</si>
  <si>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</si>
  <si>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</si>
  <si>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</si>
  <si>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</si>
  <si>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</si>
  <si>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</si>
  <si>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</si>
  <si>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</si>
  <si>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</si>
  <si>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</si>
  <si>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</si>
  <si>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</si>
  <si>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</si>
  <si>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</si>
  <si>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</si>
  <si>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</si>
  <si>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</si>
  <si>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</si>
  <si>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</si>
  <si>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</si>
  <si>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</si>
  <si>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</si>
  <si>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</si>
  <si>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</si>
  <si>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</si>
  <si>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</si>
  <si>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</si>
  <si>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</si>
  <si>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</si>
  <si>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</si>
  <si>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</si>
  <si>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</si>
  <si>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</si>
  <si>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</si>
  <si>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</si>
  <si>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</si>
  <si>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</si>
  <si>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</si>
  <si>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</si>
  <si>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</si>
  <si>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</si>
  <si>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</si>
  <si>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</si>
  <si>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</si>
  <si>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</si>
  <si>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</si>
  <si>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</si>
  <si>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</si>
  <si>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</si>
  <si>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</si>
  <si>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</si>
  <si>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</si>
  <si>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</si>
  <si>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</si>
  <si>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</si>
  <si>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</si>
  <si>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</si>
  <si>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</si>
  <si>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</si>
  <si>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</si>
  <si>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</si>
  <si>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</si>
  <si>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</si>
  <si>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</si>
  <si>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</si>
  <si>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</si>
  <si>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</si>
  <si>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</si>
  <si>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</si>
  <si>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</si>
  <si>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</si>
  <si>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</si>
  <si>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</si>
  <si>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</si>
  <si>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</si>
  <si>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</si>
  <si>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</si>
  <si>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</si>
  <si>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</si>
  <si>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</si>
  <si>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</si>
  <si>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</si>
  <si>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</si>
  <si>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</si>
  <si>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</si>
  <si>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</si>
  <si>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</si>
  <si>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</si>
  <si>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</si>
  <si>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</si>
  <si>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</si>
  <si>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</si>
  <si>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</si>
  <si>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</si>
  <si>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</si>
  <si>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</si>
  <si>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</si>
  <si>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</si>
  <si>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</si>
  <si>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</si>
  <si>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</si>
  <si>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</si>
  <si>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</si>
  <si>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</si>
  <si>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</si>
  <si>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</si>
  <si>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</si>
  <si>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</si>
  <si>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</si>
  <si>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</si>
  <si>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</si>
  <si>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</si>
  <si>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</si>
  <si>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</si>
  <si>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</si>
  <si>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</si>
  <si>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</si>
  <si>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</si>
  <si>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</si>
  <si>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</si>
  <si>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</si>
  <si>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</si>
  <si>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</si>
  <si>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</si>
  <si>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</si>
  <si>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</si>
  <si>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</si>
  <si>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</si>
  <si>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</si>
  <si>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</si>
  <si>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</si>
  <si>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</si>
  <si>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</si>
  <si>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</si>
  <si>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</si>
  <si>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</si>
  <si>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</si>
  <si>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</si>
  <si>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</si>
  <si>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</si>
  <si>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</si>
  <si>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</si>
  <si>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</si>
  <si>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</si>
  <si>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</si>
  <si>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</si>
  <si>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</si>
  <si>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</si>
  <si>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</si>
  <si>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</si>
  <si>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</si>
  <si>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</si>
  <si>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</si>
  <si>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</si>
  <si>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</si>
  <si>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</si>
  <si>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</si>
  <si>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</si>
  <si>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</si>
  <si>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</si>
  <si>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</si>
  <si>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</si>
  <si>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</si>
  <si>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</si>
  <si>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</si>
  <si>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</si>
  <si>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</si>
  <si>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</si>
  <si>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</si>
  <si>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</si>
  <si>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</si>
  <si>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</si>
  <si>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</si>
  <si>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</si>
  <si>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</si>
  <si>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</si>
  <si>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</si>
  <si>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</si>
  <si>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</si>
  <si>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</si>
  <si>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</si>
  <si>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</si>
  <si>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</si>
  <si>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</si>
  <si>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</si>
  <si>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</si>
  <si>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</si>
  <si>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</si>
  <si>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</si>
  <si>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</si>
  <si>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</si>
  <si>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</si>
  <si>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</si>
  <si>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</si>
  <si>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</si>
  <si>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</si>
  <si>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</si>
  <si>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</si>
  <si>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</si>
  <si>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</si>
  <si>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</si>
  <si>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</si>
  <si>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</si>
  <si>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</si>
  <si>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</si>
  <si>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</si>
  <si>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</si>
  <si>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</si>
  <si>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</si>
  <si>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</si>
  <si>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</si>
  <si>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</si>
  <si>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</si>
  <si>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</si>
  <si>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</si>
  <si>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</si>
  <si>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</si>
  <si>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</si>
  <si>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</si>
  <si>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</si>
  <si>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</si>
  <si>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</si>
  <si>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</si>
  <si>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</si>
  <si>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</si>
  <si>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</si>
  <si>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</si>
  <si>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</si>
  <si>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</si>
  <si>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</si>
  <si>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</si>
  <si>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</si>
  <si>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</si>
  <si>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</si>
  <si>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</si>
  <si>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</si>
  <si>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</si>
  <si>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</si>
  <si>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</si>
  <si>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</si>
  <si>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</si>
  <si>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</si>
  <si>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</si>
  <si>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</si>
  <si>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</si>
  <si>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</si>
  <si>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</si>
  <si>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</si>
  <si>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</si>
  <si>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</si>
  <si>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</si>
  <si>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</si>
  <si>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</si>
  <si>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</si>
  <si>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</si>
  <si>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</si>
  <si>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</si>
  <si>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</si>
  <si>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</si>
  <si>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</si>
  <si>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</si>
  <si>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</si>
  <si>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</si>
  <si>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</si>
  <si>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</si>
  <si>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</si>
  <si>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</si>
  <si>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</si>
  <si>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</si>
  <si>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</si>
  <si>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</si>
  <si>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</si>
  <si>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</si>
  <si>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</si>
  <si>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</si>
  <si>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</si>
  <si>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</si>
  <si>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</si>
  <si>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</si>
  <si>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</si>
  <si>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</si>
  <si>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</si>
  <si>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</si>
  <si>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</si>
  <si>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</si>
  <si>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</si>
  <si>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</si>
  <si>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</si>
  <si>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</si>
  <si>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</si>
  <si>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</si>
  <si>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</si>
  <si>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</si>
  <si>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</si>
  <si>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</si>
  <si>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</si>
  <si>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</si>
  <si>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</si>
  <si>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</si>
  <si>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</si>
  <si>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</si>
  <si>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</si>
  <si>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</si>
  <si>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</si>
  <si>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</si>
  <si>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</si>
  <si>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</si>
  <si>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</si>
  <si>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</si>
  <si>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</si>
  <si>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</si>
  <si>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</si>
  <si>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</si>
  <si>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</si>
  <si>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</si>
  <si>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</si>
  <si>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</si>
  <si>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</si>
  <si>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</si>
  <si>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</si>
  <si>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</si>
  <si>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</si>
  <si>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</si>
  <si>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</si>
  <si>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</si>
  <si>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</si>
  <si>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</si>
  <si>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</si>
  <si>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</si>
  <si>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</si>
  <si>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</si>
  <si>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</si>
  <si>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</si>
  <si>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</si>
  <si>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</si>
  <si>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</si>
  <si>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</si>
  <si>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</si>
  <si>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</si>
  <si>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</si>
  <si>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</si>
  <si>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</si>
  <si>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</si>
  <si>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</si>
  <si>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</si>
  <si>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</si>
  <si>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тыс.руб.</t>
  </si>
  <si>
    <t>Исполнено</t>
  </si>
  <si>
    <t>% Исполнения</t>
  </si>
  <si>
    <t>Приложение 3 к решению Думы</t>
  </si>
  <si>
    <t>№ 320  от 29.11.2018г.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</si>
</sst>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_ ;\-#,##0.000\ 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7" fillId="35" borderId="16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2" xfId="0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7" fillId="35" borderId="16" xfId="0" applyNumberFormat="1" applyFont="1" applyFill="1" applyBorder="1" applyAlignment="1">
      <alignment horizontal="center" vertical="center" shrinkToFit="1"/>
    </xf>
    <xf numFmtId="49" fontId="2" fillId="38" borderId="16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vertical="top" wrapText="1"/>
    </xf>
    <xf numFmtId="171" fontId="2" fillId="37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70" fontId="2" fillId="37" borderId="10" xfId="60" applyNumberFormat="1" applyFont="1" applyFill="1" applyBorder="1" applyAlignment="1">
      <alignment horizontal="center" vertical="center" shrinkToFit="1"/>
    </xf>
    <xf numFmtId="175" fontId="2" fillId="37" borderId="10" xfId="60" applyNumberFormat="1" applyFont="1" applyFill="1" applyBorder="1" applyAlignment="1">
      <alignment horizontal="center" vertical="center" shrinkToFit="1"/>
    </xf>
    <xf numFmtId="175" fontId="2" fillId="34" borderId="10" xfId="6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0" fontId="2" fillId="40" borderId="12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shrinkToFit="1"/>
    </xf>
    <xf numFmtId="175" fontId="2" fillId="12" borderId="10" xfId="60" applyNumberFormat="1" applyFont="1" applyFill="1" applyBorder="1" applyAlignment="1">
      <alignment horizontal="center" vertical="center" shrinkToFit="1"/>
    </xf>
    <xf numFmtId="175" fontId="10" fillId="39" borderId="24" xfId="60" applyNumberFormat="1" applyFont="1" applyFill="1" applyBorder="1" applyAlignment="1">
      <alignment horizontal="center" vertical="center" wrapText="1"/>
    </xf>
    <xf numFmtId="175" fontId="10" fillId="33" borderId="24" xfId="60" applyNumberFormat="1" applyFont="1" applyFill="1" applyBorder="1" applyAlignment="1">
      <alignment horizontal="center" vertical="center" wrapText="1"/>
    </xf>
    <xf numFmtId="175" fontId="10" fillId="33" borderId="25" xfId="60" applyNumberFormat="1" applyFont="1" applyFill="1" applyBorder="1" applyAlignment="1">
      <alignment horizontal="center" vertical="center" wrapText="1"/>
    </xf>
    <xf numFmtId="175" fontId="10" fillId="33" borderId="20" xfId="60" applyNumberFormat="1" applyFont="1" applyFill="1" applyBorder="1" applyAlignment="1">
      <alignment horizontal="center" vertical="center" wrapText="1"/>
    </xf>
    <xf numFmtId="175" fontId="5" fillId="36" borderId="10" xfId="60" applyNumberFormat="1" applyFont="1" applyFill="1" applyBorder="1" applyAlignment="1">
      <alignment horizontal="center" vertical="center" shrinkToFit="1"/>
    </xf>
    <xf numFmtId="175" fontId="5" fillId="36" borderId="13" xfId="60" applyNumberFormat="1" applyFont="1" applyFill="1" applyBorder="1" applyAlignment="1">
      <alignment horizontal="center" vertical="center" shrinkToFit="1"/>
    </xf>
    <xf numFmtId="175" fontId="5" fillId="36" borderId="16" xfId="60" applyNumberFormat="1" applyFont="1" applyFill="1" applyBorder="1" applyAlignment="1">
      <alignment horizontal="center" vertical="center" shrinkToFit="1"/>
    </xf>
    <xf numFmtId="175" fontId="2" fillId="35" borderId="10" xfId="60" applyNumberFormat="1" applyFont="1" applyFill="1" applyBorder="1" applyAlignment="1">
      <alignment horizontal="center" vertical="center" wrapText="1" shrinkToFit="1"/>
    </xf>
    <xf numFmtId="175" fontId="2" fillId="35" borderId="13" xfId="60" applyNumberFormat="1" applyFont="1" applyFill="1" applyBorder="1" applyAlignment="1">
      <alignment horizontal="center" vertical="center" shrinkToFit="1"/>
    </xf>
    <xf numFmtId="175" fontId="2" fillId="35" borderId="16" xfId="60" applyNumberFormat="1" applyFont="1" applyFill="1" applyBorder="1" applyAlignment="1">
      <alignment horizontal="center" vertical="center" shrinkToFit="1"/>
    </xf>
    <xf numFmtId="175" fontId="7" fillId="35" borderId="10" xfId="60" applyNumberFormat="1" applyFont="1" applyFill="1" applyBorder="1" applyAlignment="1">
      <alignment horizontal="center" vertical="center" shrinkToFit="1"/>
    </xf>
    <xf numFmtId="175" fontId="7" fillId="35" borderId="13" xfId="60" applyNumberFormat="1" applyFont="1" applyFill="1" applyBorder="1" applyAlignment="1">
      <alignment horizontal="center" vertical="center" shrinkToFit="1"/>
    </xf>
    <xf numFmtId="175" fontId="7" fillId="35" borderId="16" xfId="60" applyNumberFormat="1" applyFont="1" applyFill="1" applyBorder="1" applyAlignment="1">
      <alignment horizontal="center" vertical="center" shrinkToFit="1"/>
    </xf>
    <xf numFmtId="175" fontId="2" fillId="38" borderId="10" xfId="60" applyNumberFormat="1" applyFont="1" applyFill="1" applyBorder="1" applyAlignment="1">
      <alignment horizontal="center" vertical="center" shrinkToFit="1"/>
    </xf>
    <xf numFmtId="175" fontId="2" fillId="34" borderId="13" xfId="60" applyNumberFormat="1" applyFont="1" applyFill="1" applyBorder="1" applyAlignment="1">
      <alignment horizontal="center" vertical="center" shrinkToFit="1"/>
    </xf>
    <xf numFmtId="175" fontId="2" fillId="34" borderId="18" xfId="60" applyNumberFormat="1" applyFont="1" applyFill="1" applyBorder="1" applyAlignment="1">
      <alignment horizontal="center" vertical="center" shrinkToFit="1"/>
    </xf>
    <xf numFmtId="175" fontId="2" fillId="34" borderId="16" xfId="60" applyNumberFormat="1" applyFont="1" applyFill="1" applyBorder="1" applyAlignment="1">
      <alignment horizontal="center" vertical="center" shrinkToFit="1"/>
    </xf>
    <xf numFmtId="175" fontId="2" fillId="35" borderId="10" xfId="60" applyNumberFormat="1" applyFont="1" applyFill="1" applyBorder="1" applyAlignment="1">
      <alignment horizontal="center" vertical="center" shrinkToFit="1"/>
    </xf>
    <xf numFmtId="175" fontId="2" fillId="34" borderId="11" xfId="60" applyNumberFormat="1" applyFont="1" applyFill="1" applyBorder="1" applyAlignment="1">
      <alignment horizontal="center" vertical="center" shrinkToFit="1"/>
    </xf>
    <xf numFmtId="175" fontId="2" fillId="34" borderId="21" xfId="60" applyNumberFormat="1" applyFont="1" applyFill="1" applyBorder="1" applyAlignment="1">
      <alignment horizontal="center" vertical="center" wrapText="1"/>
    </xf>
    <xf numFmtId="175" fontId="2" fillId="34" borderId="18" xfId="60" applyNumberFormat="1" applyFont="1" applyFill="1" applyBorder="1" applyAlignment="1">
      <alignment horizontal="center" vertical="center" wrapText="1"/>
    </xf>
    <xf numFmtId="175" fontId="2" fillId="35" borderId="16" xfId="60" applyNumberFormat="1" applyFont="1" applyFill="1" applyBorder="1" applyAlignment="1">
      <alignment horizontal="center" vertical="center" wrapText="1" shrinkToFit="1"/>
    </xf>
    <xf numFmtId="175" fontId="7" fillId="35" borderId="16" xfId="60" applyNumberFormat="1" applyFont="1" applyFill="1" applyBorder="1" applyAlignment="1">
      <alignment horizontal="center" vertical="center" wrapText="1" shrinkToFit="1"/>
    </xf>
    <xf numFmtId="175" fontId="2" fillId="34" borderId="16" xfId="60" applyNumberFormat="1" applyFont="1" applyFill="1" applyBorder="1" applyAlignment="1">
      <alignment horizontal="center" vertical="center" wrapText="1" shrinkToFit="1"/>
    </xf>
    <xf numFmtId="175" fontId="2" fillId="40" borderId="10" xfId="60" applyNumberFormat="1" applyFont="1" applyFill="1" applyBorder="1" applyAlignment="1">
      <alignment horizontal="center" vertical="center" shrinkToFit="1"/>
    </xf>
    <xf numFmtId="175" fontId="2" fillId="40" borderId="13" xfId="60" applyNumberFormat="1" applyFont="1" applyFill="1" applyBorder="1" applyAlignment="1">
      <alignment horizontal="center" vertical="center" shrinkToFit="1"/>
    </xf>
    <xf numFmtId="175" fontId="10" fillId="40" borderId="20" xfId="60" applyNumberFormat="1" applyFont="1" applyFill="1" applyBorder="1" applyAlignment="1">
      <alignment horizontal="center" vertical="center" wrapText="1"/>
    </xf>
    <xf numFmtId="175" fontId="2" fillId="40" borderId="18" xfId="60" applyNumberFormat="1" applyFont="1" applyFill="1" applyBorder="1" applyAlignment="1">
      <alignment horizontal="center" vertical="center" shrinkToFit="1"/>
    </xf>
    <xf numFmtId="175" fontId="2" fillId="40" borderId="16" xfId="60" applyNumberFormat="1" applyFont="1" applyFill="1" applyBorder="1" applyAlignment="1">
      <alignment horizontal="center" vertical="center" shrinkToFit="1"/>
    </xf>
    <xf numFmtId="175" fontId="2" fillId="38" borderId="13" xfId="60" applyNumberFormat="1" applyFont="1" applyFill="1" applyBorder="1" applyAlignment="1">
      <alignment horizontal="center" vertical="center" shrinkToFit="1"/>
    </xf>
    <xf numFmtId="175" fontId="2" fillId="38" borderId="18" xfId="60" applyNumberFormat="1" applyFont="1" applyFill="1" applyBorder="1" applyAlignment="1">
      <alignment horizontal="center" vertical="center" shrinkToFit="1"/>
    </xf>
    <xf numFmtId="175" fontId="2" fillId="38" borderId="16" xfId="60" applyNumberFormat="1" applyFont="1" applyFill="1" applyBorder="1" applyAlignment="1">
      <alignment horizontal="center" vertical="center" shrinkToFit="1"/>
    </xf>
    <xf numFmtId="175" fontId="2" fillId="38" borderId="11" xfId="60" applyNumberFormat="1" applyFont="1" applyFill="1" applyBorder="1" applyAlignment="1">
      <alignment horizontal="center" vertical="center" shrinkToFit="1"/>
    </xf>
    <xf numFmtId="175" fontId="7" fillId="38" borderId="10" xfId="60" applyNumberFormat="1" applyFont="1" applyFill="1" applyBorder="1" applyAlignment="1">
      <alignment horizontal="center" vertical="center" shrinkToFit="1"/>
    </xf>
    <xf numFmtId="175" fontId="7" fillId="35" borderId="18" xfId="60" applyNumberFormat="1" applyFont="1" applyFill="1" applyBorder="1" applyAlignment="1">
      <alignment horizontal="center" vertical="center" shrinkToFit="1"/>
    </xf>
    <xf numFmtId="175" fontId="7" fillId="35" borderId="18" xfId="60" applyNumberFormat="1" applyFont="1" applyFill="1" applyBorder="1" applyAlignment="1">
      <alignment horizontal="center" vertical="center" wrapText="1" shrinkToFit="1"/>
    </xf>
    <xf numFmtId="175" fontId="2" fillId="12" borderId="11" xfId="60" applyNumberFormat="1" applyFont="1" applyFill="1" applyBorder="1" applyAlignment="1">
      <alignment horizontal="center" vertical="center" shrinkToFit="1"/>
    </xf>
    <xf numFmtId="175" fontId="2" fillId="12" borderId="16" xfId="60" applyNumberFormat="1" applyFont="1" applyFill="1" applyBorder="1" applyAlignment="1">
      <alignment horizontal="center" vertical="center" shrinkToFit="1"/>
    </xf>
    <xf numFmtId="175" fontId="2" fillId="12" borderId="21" xfId="60" applyNumberFormat="1" applyFont="1" applyFill="1" applyBorder="1" applyAlignment="1">
      <alignment horizontal="center" vertical="center" wrapText="1"/>
    </xf>
    <xf numFmtId="175" fontId="10" fillId="12" borderId="20" xfId="60" applyNumberFormat="1" applyFont="1" applyFill="1" applyBorder="1" applyAlignment="1">
      <alignment horizontal="center" vertical="center" wrapText="1"/>
    </xf>
    <xf numFmtId="175" fontId="2" fillId="12" borderId="18" xfId="60" applyNumberFormat="1" applyFont="1" applyFill="1" applyBorder="1" applyAlignment="1">
      <alignment horizontal="center" vertical="center" shrinkToFit="1"/>
    </xf>
    <xf numFmtId="175" fontId="2" fillId="12" borderId="18" xfId="60" applyNumberFormat="1" applyFont="1" applyFill="1" applyBorder="1" applyAlignment="1">
      <alignment horizontal="center" vertical="center" wrapText="1"/>
    </xf>
    <xf numFmtId="175" fontId="2" fillId="36" borderId="13" xfId="60" applyNumberFormat="1" applyFont="1" applyFill="1" applyBorder="1" applyAlignment="1">
      <alignment horizontal="center" vertical="center" shrinkToFit="1"/>
    </xf>
    <xf numFmtId="175" fontId="2" fillId="36" borderId="16" xfId="60" applyNumberFormat="1" applyFont="1" applyFill="1" applyBorder="1" applyAlignment="1">
      <alignment horizontal="center" vertical="center" wrapText="1" shrinkToFit="1"/>
    </xf>
    <xf numFmtId="175" fontId="2" fillId="36" borderId="10" xfId="60" applyNumberFormat="1" applyFont="1" applyFill="1" applyBorder="1" applyAlignment="1">
      <alignment horizontal="center" vertical="center" shrinkToFit="1"/>
    </xf>
    <xf numFmtId="175" fontId="2" fillId="34" borderId="18" xfId="60" applyNumberFormat="1" applyFont="1" applyFill="1" applyBorder="1" applyAlignment="1">
      <alignment horizontal="center" vertical="center" wrapText="1" shrinkToFit="1"/>
    </xf>
    <xf numFmtId="175" fontId="2" fillId="40" borderId="18" xfId="60" applyNumberFormat="1" applyFont="1" applyFill="1" applyBorder="1" applyAlignment="1">
      <alignment horizontal="center" vertical="center" wrapText="1" shrinkToFit="1"/>
    </xf>
    <xf numFmtId="175" fontId="5" fillId="36" borderId="16" xfId="60" applyNumberFormat="1" applyFont="1" applyFill="1" applyBorder="1" applyAlignment="1">
      <alignment horizontal="center" vertical="center" wrapText="1" shrinkToFit="1"/>
    </xf>
    <xf numFmtId="175" fontId="2" fillId="0" borderId="10" xfId="60" applyNumberFormat="1" applyFont="1" applyFill="1" applyBorder="1" applyAlignment="1">
      <alignment horizontal="center" vertical="center" shrinkToFit="1"/>
    </xf>
    <xf numFmtId="175" fontId="5" fillId="36" borderId="11" xfId="60" applyNumberFormat="1" applyFont="1" applyFill="1" applyBorder="1" applyAlignment="1">
      <alignment horizontal="center" vertical="center" shrinkToFit="1"/>
    </xf>
    <xf numFmtId="175" fontId="5" fillId="36" borderId="18" xfId="60" applyNumberFormat="1" applyFont="1" applyFill="1" applyBorder="1" applyAlignment="1">
      <alignment horizontal="center" vertical="center" shrinkToFit="1"/>
    </xf>
    <xf numFmtId="175" fontId="5" fillId="12" borderId="18" xfId="60" applyNumberFormat="1" applyFont="1" applyFill="1" applyBorder="1" applyAlignment="1">
      <alignment horizontal="center" vertical="center" shrinkToFit="1"/>
    </xf>
    <xf numFmtId="175" fontId="5" fillId="12" borderId="16" xfId="60" applyNumberFormat="1" applyFont="1" applyFill="1" applyBorder="1" applyAlignment="1">
      <alignment horizontal="center" vertical="center" shrinkToFit="1"/>
    </xf>
    <xf numFmtId="175" fontId="2" fillId="12" borderId="16" xfId="60" applyNumberFormat="1" applyFont="1" applyFill="1" applyBorder="1" applyAlignment="1">
      <alignment horizontal="center" vertical="center" wrapText="1" shrinkToFit="1"/>
    </xf>
    <xf numFmtId="175" fontId="7" fillId="12" borderId="10" xfId="60" applyNumberFormat="1" applyFont="1" applyFill="1" applyBorder="1" applyAlignment="1">
      <alignment horizontal="center" vertical="center" shrinkToFit="1"/>
    </xf>
    <xf numFmtId="175" fontId="7" fillId="12" borderId="16" xfId="60" applyNumberFormat="1" applyFont="1" applyFill="1" applyBorder="1" applyAlignment="1">
      <alignment horizontal="center" vertical="center" wrapText="1" shrinkToFit="1"/>
    </xf>
    <xf numFmtId="175" fontId="7" fillId="40" borderId="13" xfId="60" applyNumberFormat="1" applyFont="1" applyFill="1" applyBorder="1" applyAlignment="1">
      <alignment horizontal="center" vertical="center" shrinkToFit="1"/>
    </xf>
    <xf numFmtId="175" fontId="7" fillId="40" borderId="16" xfId="60" applyNumberFormat="1" applyFont="1" applyFill="1" applyBorder="1" applyAlignment="1">
      <alignment horizontal="center" vertical="center" wrapText="1" shrinkToFit="1"/>
    </xf>
    <xf numFmtId="175" fontId="7" fillId="36" borderId="10" xfId="60" applyNumberFormat="1" applyFont="1" applyFill="1" applyBorder="1" applyAlignment="1">
      <alignment horizontal="center" vertical="center" shrinkToFit="1"/>
    </xf>
    <xf numFmtId="175" fontId="2" fillId="35" borderId="11" xfId="60" applyNumberFormat="1" applyFont="1" applyFill="1" applyBorder="1" applyAlignment="1">
      <alignment horizontal="center" vertical="center" shrinkToFit="1"/>
    </xf>
    <xf numFmtId="175" fontId="2" fillId="35" borderId="18" xfId="60" applyNumberFormat="1" applyFont="1" applyFill="1" applyBorder="1" applyAlignment="1">
      <alignment horizontal="center" vertical="center" shrinkToFit="1"/>
    </xf>
    <xf numFmtId="175" fontId="2" fillId="40" borderId="16" xfId="60" applyNumberFormat="1" applyFont="1" applyFill="1" applyBorder="1" applyAlignment="1">
      <alignment horizontal="center" vertical="center" wrapText="1" shrinkToFit="1"/>
    </xf>
    <xf numFmtId="175" fontId="2" fillId="0" borderId="21" xfId="60" applyNumberFormat="1" applyFont="1" applyBorder="1" applyAlignment="1">
      <alignment horizontal="center" vertical="center" wrapText="1"/>
    </xf>
    <xf numFmtId="175" fontId="10" fillId="40" borderId="24" xfId="60" applyNumberFormat="1" applyFont="1" applyFill="1" applyBorder="1" applyAlignment="1">
      <alignment horizontal="center" vertical="center" wrapText="1"/>
    </xf>
    <xf numFmtId="175" fontId="10" fillId="40" borderId="25" xfId="60" applyNumberFormat="1" applyFont="1" applyFill="1" applyBorder="1" applyAlignment="1">
      <alignment horizontal="center" vertical="center" wrapText="1"/>
    </xf>
    <xf numFmtId="175" fontId="2" fillId="40" borderId="18" xfId="60" applyNumberFormat="1" applyFont="1" applyFill="1" applyBorder="1" applyAlignment="1">
      <alignment horizontal="center" vertical="center" wrapTex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0" fontId="1" fillId="40" borderId="0" xfId="0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1"/>
  <sheetViews>
    <sheetView showGridLines="0" tabSelected="1" view="pageBreakPreview" zoomScale="60" zoomScaleNormal="11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7.875" style="2" customWidth="1"/>
    <col min="2" max="2" width="6.125" style="13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34" hidden="1" customWidth="1"/>
    <col min="25" max="25" width="11.875" style="29" hidden="1" customWidth="1"/>
    <col min="26" max="26" width="15.875" style="2" customWidth="1"/>
    <col min="27" max="27" width="13.875" style="2" customWidth="1"/>
    <col min="28" max="16384" width="9.125" style="2" customWidth="1"/>
  </cols>
  <sheetData>
    <row r="1" spans="2:29" ht="15.75">
      <c r="B1" s="195" t="s">
        <v>443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AB1" s="192"/>
      <c r="AC1" s="192"/>
    </row>
    <row r="2" spans="2:29" ht="18.75" customHeight="1">
      <c r="B2" s="196" t="s">
        <v>251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AB2" s="192"/>
      <c r="AC2" s="192"/>
    </row>
    <row r="3" spans="2:29" ht="15.75">
      <c r="B3" s="29" t="s">
        <v>252</v>
      </c>
      <c r="C3" s="195" t="s">
        <v>444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29"/>
      <c r="AB3" s="192"/>
      <c r="AC3" s="192"/>
    </row>
    <row r="4" spans="28:29" ht="15.75">
      <c r="AB4" s="192"/>
      <c r="AC4" s="192"/>
    </row>
    <row r="5" spans="1:29" ht="30.75" customHeight="1">
      <c r="A5" s="194" t="s">
        <v>90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X5" s="2"/>
      <c r="Y5" s="2"/>
      <c r="AB5" s="192"/>
      <c r="AC5" s="192"/>
    </row>
    <row r="6" spans="1:29" ht="57" customHeight="1">
      <c r="A6" s="193" t="s">
        <v>392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X6" s="2"/>
      <c r="Y6" s="2"/>
      <c r="AB6" s="192"/>
      <c r="AC6" s="192"/>
    </row>
    <row r="7" spans="1:29" ht="16.5" thickBot="1">
      <c r="A7" s="32"/>
      <c r="B7" s="32"/>
      <c r="C7" s="32"/>
      <c r="D7" s="32"/>
      <c r="E7" s="32"/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Y7" s="37" t="s">
        <v>84</v>
      </c>
      <c r="AA7" s="107" t="s">
        <v>440</v>
      </c>
      <c r="AB7" s="192"/>
      <c r="AC7" s="192"/>
    </row>
    <row r="8" spans="1:29" ht="48" thickBot="1">
      <c r="A8" s="23" t="s">
        <v>0</v>
      </c>
      <c r="B8" s="23" t="s">
        <v>59</v>
      </c>
      <c r="C8" s="23" t="s">
        <v>1</v>
      </c>
      <c r="D8" s="23" t="s">
        <v>2</v>
      </c>
      <c r="E8" s="23" t="s">
        <v>3</v>
      </c>
      <c r="F8" s="24" t="s">
        <v>4</v>
      </c>
      <c r="G8" s="23" t="s">
        <v>23</v>
      </c>
      <c r="H8" s="19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27" t="s">
        <v>23</v>
      </c>
      <c r="X8" s="38" t="s">
        <v>86</v>
      </c>
      <c r="Y8" s="30" t="s">
        <v>85</v>
      </c>
      <c r="Z8" s="108" t="s">
        <v>441</v>
      </c>
      <c r="AA8" s="109" t="s">
        <v>442</v>
      </c>
      <c r="AB8" s="192"/>
      <c r="AC8" s="192"/>
    </row>
    <row r="9" spans="1:29" ht="29.25" thickBot="1">
      <c r="A9" s="61" t="s">
        <v>60</v>
      </c>
      <c r="B9" s="62">
        <v>951</v>
      </c>
      <c r="C9" s="62" t="s">
        <v>61</v>
      </c>
      <c r="D9" s="62" t="s">
        <v>261</v>
      </c>
      <c r="E9" s="62" t="s">
        <v>5</v>
      </c>
      <c r="F9" s="63"/>
      <c r="G9" s="123">
        <f>G10+G176+G182+G189+G239+G292+G314+G352+G374+G385+G398+G404</f>
        <v>217585.49109999998</v>
      </c>
      <c r="H9" s="124" t="e">
        <f aca="true" t="shared" si="0" ref="H9:X9">H10+H163+H183+H189+H235+H300+H330+H361+H375+H389+H400+H405</f>
        <v>#REF!</v>
      </c>
      <c r="I9" s="124" t="e">
        <f t="shared" si="0"/>
        <v>#REF!</v>
      </c>
      <c r="J9" s="124" t="e">
        <f t="shared" si="0"/>
        <v>#REF!</v>
      </c>
      <c r="K9" s="124" t="e">
        <f t="shared" si="0"/>
        <v>#REF!</v>
      </c>
      <c r="L9" s="124" t="e">
        <f t="shared" si="0"/>
        <v>#REF!</v>
      </c>
      <c r="M9" s="124" t="e">
        <f t="shared" si="0"/>
        <v>#REF!</v>
      </c>
      <c r="N9" s="124" t="e">
        <f t="shared" si="0"/>
        <v>#REF!</v>
      </c>
      <c r="O9" s="124" t="e">
        <f t="shared" si="0"/>
        <v>#REF!</v>
      </c>
      <c r="P9" s="124" t="e">
        <f t="shared" si="0"/>
        <v>#REF!</v>
      </c>
      <c r="Q9" s="124" t="e">
        <f t="shared" si="0"/>
        <v>#REF!</v>
      </c>
      <c r="R9" s="124" t="e">
        <f t="shared" si="0"/>
        <v>#REF!</v>
      </c>
      <c r="S9" s="124" t="e">
        <f t="shared" si="0"/>
        <v>#REF!</v>
      </c>
      <c r="T9" s="124" t="e">
        <f t="shared" si="0"/>
        <v>#REF!</v>
      </c>
      <c r="U9" s="124" t="e">
        <f t="shared" si="0"/>
        <v>#REF!</v>
      </c>
      <c r="V9" s="124" t="e">
        <f t="shared" si="0"/>
        <v>#REF!</v>
      </c>
      <c r="W9" s="124" t="e">
        <f t="shared" si="0"/>
        <v>#REF!</v>
      </c>
      <c r="X9" s="125" t="e">
        <f t="shared" si="0"/>
        <v>#REF!</v>
      </c>
      <c r="Y9" s="126" t="e">
        <f aca="true" t="shared" si="1" ref="Y9:Y19">X9/G9*100</f>
        <v>#REF!</v>
      </c>
      <c r="Z9" s="123">
        <f>Z10+Z176+Z182+Z189+Z239+Z292+Z314+Z352+Z374+Z385+Z398+Z404</f>
        <v>133539.78</v>
      </c>
      <c r="AA9" s="110">
        <f>Z9/G9*100</f>
        <v>61.37347638617435</v>
      </c>
      <c r="AB9" s="192"/>
      <c r="AC9" s="192"/>
    </row>
    <row r="10" spans="1:29" ht="18.75" customHeight="1" outlineLevel="2" thickBot="1">
      <c r="A10" s="66" t="s">
        <v>54</v>
      </c>
      <c r="B10" s="14">
        <v>951</v>
      </c>
      <c r="C10" s="12" t="s">
        <v>53</v>
      </c>
      <c r="D10" s="12" t="s">
        <v>261</v>
      </c>
      <c r="E10" s="12" t="s">
        <v>5</v>
      </c>
      <c r="F10" s="12"/>
      <c r="G10" s="127">
        <f>G11+G19+G43+G63+G79+G84+G57+G73</f>
        <v>75795.352</v>
      </c>
      <c r="H10" s="128" t="e">
        <f>H11+H22+H45+#REF!+H64+#REF!+H79+H83</f>
        <v>#REF!</v>
      </c>
      <c r="I10" s="128" t="e">
        <f>I11+I22+I45+#REF!+I64+#REF!+I79+I83</f>
        <v>#REF!</v>
      </c>
      <c r="J10" s="128" t="e">
        <f>J11+J22+J45+#REF!+J64+#REF!+J79+J83</f>
        <v>#REF!</v>
      </c>
      <c r="K10" s="128" t="e">
        <f>K11+K22+K45+#REF!+K64+#REF!+K79+K83</f>
        <v>#REF!</v>
      </c>
      <c r="L10" s="128" t="e">
        <f>L11+L22+L45+#REF!+L64+#REF!+L79+L83</f>
        <v>#REF!</v>
      </c>
      <c r="M10" s="128" t="e">
        <f>M11+M22+M45+#REF!+M64+#REF!+M79+M83</f>
        <v>#REF!</v>
      </c>
      <c r="N10" s="128" t="e">
        <f>N11+N22+N45+#REF!+N64+#REF!+N79+N83</f>
        <v>#REF!</v>
      </c>
      <c r="O10" s="128" t="e">
        <f>O11+O22+O45+#REF!+O64+#REF!+O79+O83</f>
        <v>#REF!</v>
      </c>
      <c r="P10" s="128" t="e">
        <f>P11+P22+P45+#REF!+P64+#REF!+P79+P83</f>
        <v>#REF!</v>
      </c>
      <c r="Q10" s="128" t="e">
        <f>Q11+Q22+Q45+#REF!+Q64+#REF!+Q79+Q83</f>
        <v>#REF!</v>
      </c>
      <c r="R10" s="128" t="e">
        <f>R11+R22+R45+#REF!+R64+#REF!+R79+R83</f>
        <v>#REF!</v>
      </c>
      <c r="S10" s="128" t="e">
        <f>S11+S22+S45+#REF!+S64+#REF!+S79+S83</f>
        <v>#REF!</v>
      </c>
      <c r="T10" s="128" t="e">
        <f>T11+T22+T45+#REF!+T64+#REF!+T79+T83</f>
        <v>#REF!</v>
      </c>
      <c r="U10" s="128" t="e">
        <f>U11+U22+U45+#REF!+U64+#REF!+U79+U83</f>
        <v>#REF!</v>
      </c>
      <c r="V10" s="128" t="e">
        <f>V11+V22+V45+#REF!+V64+#REF!+V79+V83</f>
        <v>#REF!</v>
      </c>
      <c r="W10" s="128" t="e">
        <f>W11+W22+W45+#REF!+W64+#REF!+W79+W83</f>
        <v>#REF!</v>
      </c>
      <c r="X10" s="129" t="e">
        <f>X11+X22+X45+#REF!+X64+#REF!+X79+X83</f>
        <v>#REF!</v>
      </c>
      <c r="Y10" s="126" t="e">
        <f t="shared" si="1"/>
        <v>#REF!</v>
      </c>
      <c r="Z10" s="127">
        <f>Z11+Z19+Z43+Z63+Z79+Z84+Z57+Z73</f>
        <v>58210.09600000001</v>
      </c>
      <c r="AA10" s="110">
        <f>Z10/G10*100</f>
        <v>76.79903115958881</v>
      </c>
      <c r="AB10" s="192"/>
      <c r="AC10" s="192"/>
    </row>
    <row r="11" spans="1:29" ht="32.25" customHeight="1" outlineLevel="3" thickBot="1">
      <c r="A11" s="67" t="s">
        <v>24</v>
      </c>
      <c r="B11" s="83">
        <v>951</v>
      </c>
      <c r="C11" s="68" t="s">
        <v>6</v>
      </c>
      <c r="D11" s="68" t="s">
        <v>261</v>
      </c>
      <c r="E11" s="68" t="s">
        <v>5</v>
      </c>
      <c r="F11" s="68"/>
      <c r="G11" s="130">
        <f>G12</f>
        <v>1945.2</v>
      </c>
      <c r="H11" s="131">
        <f aca="true" t="shared" si="2" ref="H11:X11">H12</f>
        <v>1204.8</v>
      </c>
      <c r="I11" s="131">
        <f t="shared" si="2"/>
        <v>1204.8</v>
      </c>
      <c r="J11" s="131">
        <f t="shared" si="2"/>
        <v>1204.8</v>
      </c>
      <c r="K11" s="131">
        <f t="shared" si="2"/>
        <v>1204.8</v>
      </c>
      <c r="L11" s="131">
        <f t="shared" si="2"/>
        <v>1204.8</v>
      </c>
      <c r="M11" s="131">
        <f t="shared" si="2"/>
        <v>1204.8</v>
      </c>
      <c r="N11" s="131">
        <f t="shared" si="2"/>
        <v>1204.8</v>
      </c>
      <c r="O11" s="131">
        <f t="shared" si="2"/>
        <v>1204.8</v>
      </c>
      <c r="P11" s="131">
        <f t="shared" si="2"/>
        <v>1204.8</v>
      </c>
      <c r="Q11" s="131">
        <f t="shared" si="2"/>
        <v>1204.8</v>
      </c>
      <c r="R11" s="131">
        <f t="shared" si="2"/>
        <v>1204.8</v>
      </c>
      <c r="S11" s="131">
        <f t="shared" si="2"/>
        <v>1204.8</v>
      </c>
      <c r="T11" s="131">
        <f t="shared" si="2"/>
        <v>1204.8</v>
      </c>
      <c r="U11" s="131">
        <f t="shared" si="2"/>
        <v>1204.8</v>
      </c>
      <c r="V11" s="131">
        <f t="shared" si="2"/>
        <v>1204.8</v>
      </c>
      <c r="W11" s="131">
        <f t="shared" si="2"/>
        <v>1204.8</v>
      </c>
      <c r="X11" s="132">
        <f t="shared" si="2"/>
        <v>1147.63638</v>
      </c>
      <c r="Y11" s="126">
        <f t="shared" si="1"/>
        <v>58.998374460209746</v>
      </c>
      <c r="Z11" s="130">
        <f>Z12</f>
        <v>1621.239</v>
      </c>
      <c r="AA11" s="110">
        <f aca="true" t="shared" si="3" ref="AA11:AA70">Z11/G11*100</f>
        <v>83.34561998766193</v>
      </c>
      <c r="AB11" s="192"/>
      <c r="AC11" s="192"/>
    </row>
    <row r="12" spans="1:29" ht="34.5" customHeight="1" outlineLevel="3" thickBot="1">
      <c r="A12" s="69" t="s">
        <v>135</v>
      </c>
      <c r="B12" s="15">
        <v>951</v>
      </c>
      <c r="C12" s="10" t="s">
        <v>6</v>
      </c>
      <c r="D12" s="10" t="s">
        <v>262</v>
      </c>
      <c r="E12" s="10" t="s">
        <v>5</v>
      </c>
      <c r="F12" s="10"/>
      <c r="G12" s="133">
        <f>G13</f>
        <v>1945.2</v>
      </c>
      <c r="H12" s="134">
        <f aca="true" t="shared" si="4" ref="H12:X12">H17</f>
        <v>1204.8</v>
      </c>
      <c r="I12" s="134">
        <f t="shared" si="4"/>
        <v>1204.8</v>
      </c>
      <c r="J12" s="134">
        <f t="shared" si="4"/>
        <v>1204.8</v>
      </c>
      <c r="K12" s="134">
        <f t="shared" si="4"/>
        <v>1204.8</v>
      </c>
      <c r="L12" s="134">
        <f t="shared" si="4"/>
        <v>1204.8</v>
      </c>
      <c r="M12" s="134">
        <f t="shared" si="4"/>
        <v>1204.8</v>
      </c>
      <c r="N12" s="134">
        <f t="shared" si="4"/>
        <v>1204.8</v>
      </c>
      <c r="O12" s="134">
        <f t="shared" si="4"/>
        <v>1204.8</v>
      </c>
      <c r="P12" s="134">
        <f t="shared" si="4"/>
        <v>1204.8</v>
      </c>
      <c r="Q12" s="134">
        <f t="shared" si="4"/>
        <v>1204.8</v>
      </c>
      <c r="R12" s="134">
        <f t="shared" si="4"/>
        <v>1204.8</v>
      </c>
      <c r="S12" s="134">
        <f t="shared" si="4"/>
        <v>1204.8</v>
      </c>
      <c r="T12" s="134">
        <f t="shared" si="4"/>
        <v>1204.8</v>
      </c>
      <c r="U12" s="134">
        <f t="shared" si="4"/>
        <v>1204.8</v>
      </c>
      <c r="V12" s="134">
        <f t="shared" si="4"/>
        <v>1204.8</v>
      </c>
      <c r="W12" s="134">
        <f t="shared" si="4"/>
        <v>1204.8</v>
      </c>
      <c r="X12" s="135">
        <f t="shared" si="4"/>
        <v>1147.63638</v>
      </c>
      <c r="Y12" s="126">
        <f t="shared" si="1"/>
        <v>58.998374460209746</v>
      </c>
      <c r="Z12" s="133">
        <f>Z13</f>
        <v>1621.239</v>
      </c>
      <c r="AA12" s="110">
        <f t="shared" si="3"/>
        <v>83.34561998766193</v>
      </c>
      <c r="AB12" s="192"/>
      <c r="AC12" s="192"/>
    </row>
    <row r="13" spans="1:29" ht="36" customHeight="1" outlineLevel="3" thickBot="1">
      <c r="A13" s="69" t="s">
        <v>136</v>
      </c>
      <c r="B13" s="15">
        <v>951</v>
      </c>
      <c r="C13" s="10" t="s">
        <v>6</v>
      </c>
      <c r="D13" s="10" t="s">
        <v>263</v>
      </c>
      <c r="E13" s="10" t="s">
        <v>5</v>
      </c>
      <c r="F13" s="10"/>
      <c r="G13" s="133">
        <f>G14</f>
        <v>1945.2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26"/>
      <c r="Z13" s="133">
        <f>Z14</f>
        <v>1621.239</v>
      </c>
      <c r="AA13" s="110">
        <f t="shared" si="3"/>
        <v>83.34561998766193</v>
      </c>
      <c r="AB13" s="192"/>
      <c r="AC13" s="192"/>
    </row>
    <row r="14" spans="1:29" ht="20.25" customHeight="1" outlineLevel="3" thickBot="1">
      <c r="A14" s="54" t="s">
        <v>137</v>
      </c>
      <c r="B14" s="50">
        <v>951</v>
      </c>
      <c r="C14" s="51" t="s">
        <v>6</v>
      </c>
      <c r="D14" s="51" t="s">
        <v>264</v>
      </c>
      <c r="E14" s="51" t="s">
        <v>5</v>
      </c>
      <c r="F14" s="51"/>
      <c r="G14" s="136">
        <f>G15</f>
        <v>1945.2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  <c r="Y14" s="126"/>
      <c r="Z14" s="136">
        <f>Z15</f>
        <v>1621.239</v>
      </c>
      <c r="AA14" s="110">
        <f t="shared" si="3"/>
        <v>83.34561998766193</v>
      </c>
      <c r="AB14" s="192"/>
      <c r="AC14" s="192"/>
    </row>
    <row r="15" spans="1:29" ht="31.5" customHeight="1" outlineLevel="3" thickBot="1">
      <c r="A15" s="5" t="s">
        <v>94</v>
      </c>
      <c r="B15" s="17">
        <v>951</v>
      </c>
      <c r="C15" s="6" t="s">
        <v>6</v>
      </c>
      <c r="D15" s="6" t="s">
        <v>264</v>
      </c>
      <c r="E15" s="6" t="s">
        <v>91</v>
      </c>
      <c r="F15" s="6"/>
      <c r="G15" s="113">
        <f>G16+G17+G18</f>
        <v>1945.2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126"/>
      <c r="Z15" s="113">
        <f>Z16+Z17+Z18</f>
        <v>1621.239</v>
      </c>
      <c r="AA15" s="110">
        <f t="shared" si="3"/>
        <v>83.34561998766193</v>
      </c>
      <c r="AB15" s="192"/>
      <c r="AC15" s="192"/>
    </row>
    <row r="16" spans="1:29" ht="20.25" customHeight="1" outlineLevel="3" thickBot="1">
      <c r="A16" s="48" t="s">
        <v>258</v>
      </c>
      <c r="B16" s="52">
        <v>951</v>
      </c>
      <c r="C16" s="53" t="s">
        <v>6</v>
      </c>
      <c r="D16" s="53" t="s">
        <v>264</v>
      </c>
      <c r="E16" s="53" t="s">
        <v>92</v>
      </c>
      <c r="F16" s="53"/>
      <c r="G16" s="112">
        <v>1544.2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  <c r="Y16" s="126"/>
      <c r="Z16" s="94">
        <v>1275.228</v>
      </c>
      <c r="AA16" s="110">
        <f t="shared" si="3"/>
        <v>82.58178992358502</v>
      </c>
      <c r="AB16" s="192"/>
      <c r="AC16" s="192"/>
    </row>
    <row r="17" spans="1:29" ht="30.75" customHeight="1" outlineLevel="4" thickBot="1">
      <c r="A17" s="48" t="s">
        <v>260</v>
      </c>
      <c r="B17" s="52">
        <v>951</v>
      </c>
      <c r="C17" s="53" t="s">
        <v>6</v>
      </c>
      <c r="D17" s="53" t="s">
        <v>264</v>
      </c>
      <c r="E17" s="53" t="s">
        <v>93</v>
      </c>
      <c r="F17" s="53"/>
      <c r="G17" s="112">
        <v>1</v>
      </c>
      <c r="H17" s="137">
        <f aca="true" t="shared" si="5" ref="H17:X17">H19</f>
        <v>1204.8</v>
      </c>
      <c r="I17" s="137">
        <f t="shared" si="5"/>
        <v>1204.8</v>
      </c>
      <c r="J17" s="137">
        <f t="shared" si="5"/>
        <v>1204.8</v>
      </c>
      <c r="K17" s="137">
        <f t="shared" si="5"/>
        <v>1204.8</v>
      </c>
      <c r="L17" s="137">
        <f t="shared" si="5"/>
        <v>1204.8</v>
      </c>
      <c r="M17" s="137">
        <f t="shared" si="5"/>
        <v>1204.8</v>
      </c>
      <c r="N17" s="137">
        <f t="shared" si="5"/>
        <v>1204.8</v>
      </c>
      <c r="O17" s="137">
        <f t="shared" si="5"/>
        <v>1204.8</v>
      </c>
      <c r="P17" s="137">
        <f t="shared" si="5"/>
        <v>1204.8</v>
      </c>
      <c r="Q17" s="137">
        <f t="shared" si="5"/>
        <v>1204.8</v>
      </c>
      <c r="R17" s="137">
        <f t="shared" si="5"/>
        <v>1204.8</v>
      </c>
      <c r="S17" s="137">
        <f t="shared" si="5"/>
        <v>1204.8</v>
      </c>
      <c r="T17" s="137">
        <f t="shared" si="5"/>
        <v>1204.8</v>
      </c>
      <c r="U17" s="137">
        <f t="shared" si="5"/>
        <v>1204.8</v>
      </c>
      <c r="V17" s="137">
        <f t="shared" si="5"/>
        <v>1204.8</v>
      </c>
      <c r="W17" s="137">
        <f t="shared" si="5"/>
        <v>1204.8</v>
      </c>
      <c r="X17" s="137">
        <f t="shared" si="5"/>
        <v>1147.63638</v>
      </c>
      <c r="Y17" s="126">
        <f t="shared" si="1"/>
        <v>114763.63799999999</v>
      </c>
      <c r="Z17" s="94">
        <v>0</v>
      </c>
      <c r="AA17" s="110">
        <f t="shared" si="3"/>
        <v>0</v>
      </c>
      <c r="AB17" s="192"/>
      <c r="AC17" s="192"/>
    </row>
    <row r="18" spans="1:29" ht="48" outlineLevel="4" thickBot="1">
      <c r="A18" s="48" t="s">
        <v>253</v>
      </c>
      <c r="B18" s="52">
        <v>951</v>
      </c>
      <c r="C18" s="53" t="s">
        <v>6</v>
      </c>
      <c r="D18" s="53" t="s">
        <v>264</v>
      </c>
      <c r="E18" s="53" t="s">
        <v>254</v>
      </c>
      <c r="F18" s="53"/>
      <c r="G18" s="112">
        <v>400</v>
      </c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8"/>
      <c r="Y18" s="126"/>
      <c r="Z18" s="94">
        <v>346.011</v>
      </c>
      <c r="AA18" s="110">
        <f t="shared" si="3"/>
        <v>86.50275</v>
      </c>
      <c r="AB18" s="192"/>
      <c r="AC18" s="192"/>
    </row>
    <row r="19" spans="1:29" ht="47.25" customHeight="1" outlineLevel="5" thickBot="1">
      <c r="A19" s="8" t="s">
        <v>25</v>
      </c>
      <c r="B19" s="15">
        <v>951</v>
      </c>
      <c r="C19" s="9" t="s">
        <v>17</v>
      </c>
      <c r="D19" s="9" t="s">
        <v>261</v>
      </c>
      <c r="E19" s="9" t="s">
        <v>5</v>
      </c>
      <c r="F19" s="9"/>
      <c r="G19" s="140">
        <f>G20</f>
        <v>3547.4</v>
      </c>
      <c r="H19" s="141">
        <v>1204.8</v>
      </c>
      <c r="I19" s="113">
        <v>1204.8</v>
      </c>
      <c r="J19" s="113">
        <v>1204.8</v>
      </c>
      <c r="K19" s="113">
        <v>1204.8</v>
      </c>
      <c r="L19" s="113">
        <v>1204.8</v>
      </c>
      <c r="M19" s="113">
        <v>1204.8</v>
      </c>
      <c r="N19" s="113">
        <v>1204.8</v>
      </c>
      <c r="O19" s="113">
        <v>1204.8</v>
      </c>
      <c r="P19" s="113">
        <v>1204.8</v>
      </c>
      <c r="Q19" s="113">
        <v>1204.8</v>
      </c>
      <c r="R19" s="113">
        <v>1204.8</v>
      </c>
      <c r="S19" s="113">
        <v>1204.8</v>
      </c>
      <c r="T19" s="113">
        <v>1204.8</v>
      </c>
      <c r="U19" s="113">
        <v>1204.8</v>
      </c>
      <c r="V19" s="113">
        <v>1204.8</v>
      </c>
      <c r="W19" s="139">
        <v>1204.8</v>
      </c>
      <c r="X19" s="142">
        <v>1147.63638</v>
      </c>
      <c r="Y19" s="126">
        <f t="shared" si="1"/>
        <v>32.35147939335851</v>
      </c>
      <c r="Z19" s="140">
        <f>Z20</f>
        <v>2899.854</v>
      </c>
      <c r="AA19" s="110">
        <f t="shared" si="3"/>
        <v>81.74589840446524</v>
      </c>
      <c r="AB19" s="192"/>
      <c r="AC19" s="192"/>
    </row>
    <row r="20" spans="1:29" ht="32.25" outlineLevel="5" thickBot="1">
      <c r="A20" s="69" t="s">
        <v>135</v>
      </c>
      <c r="B20" s="15">
        <v>951</v>
      </c>
      <c r="C20" s="10" t="s">
        <v>17</v>
      </c>
      <c r="D20" s="10" t="s">
        <v>262</v>
      </c>
      <c r="E20" s="10" t="s">
        <v>5</v>
      </c>
      <c r="F20" s="10"/>
      <c r="G20" s="133">
        <f>G21</f>
        <v>3547.4</v>
      </c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3"/>
      <c r="Y20" s="126"/>
      <c r="Z20" s="133">
        <f>Z21</f>
        <v>2899.854</v>
      </c>
      <c r="AA20" s="110">
        <f t="shared" si="3"/>
        <v>81.74589840446524</v>
      </c>
      <c r="AB20" s="192"/>
      <c r="AC20" s="192"/>
    </row>
    <row r="21" spans="1:29" ht="32.25" outlineLevel="5" thickBot="1">
      <c r="A21" s="69" t="s">
        <v>136</v>
      </c>
      <c r="B21" s="15">
        <v>951</v>
      </c>
      <c r="C21" s="10" t="s">
        <v>17</v>
      </c>
      <c r="D21" s="10" t="s">
        <v>263</v>
      </c>
      <c r="E21" s="10" t="s">
        <v>5</v>
      </c>
      <c r="F21" s="10"/>
      <c r="G21" s="133">
        <f>G22+G35+G41</f>
        <v>3547.4</v>
      </c>
      <c r="H21" s="138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3"/>
      <c r="Y21" s="126"/>
      <c r="Z21" s="133">
        <f>Z22+Z35+Z41</f>
        <v>2899.854</v>
      </c>
      <c r="AA21" s="110">
        <f t="shared" si="3"/>
        <v>81.74589840446524</v>
      </c>
      <c r="AB21" s="192"/>
      <c r="AC21" s="192"/>
    </row>
    <row r="22" spans="1:29" ht="49.5" customHeight="1" outlineLevel="6" thickBot="1">
      <c r="A22" s="70" t="s">
        <v>204</v>
      </c>
      <c r="B22" s="84">
        <v>951</v>
      </c>
      <c r="C22" s="51" t="s">
        <v>17</v>
      </c>
      <c r="D22" s="51" t="s">
        <v>265</v>
      </c>
      <c r="E22" s="51" t="s">
        <v>5</v>
      </c>
      <c r="F22" s="51"/>
      <c r="G22" s="136">
        <f>G23+G27+G32+G29</f>
        <v>1906</v>
      </c>
      <c r="H22" s="131" t="e">
        <f aca="true" t="shared" si="6" ref="H22:X22">H23</f>
        <v>#REF!</v>
      </c>
      <c r="I22" s="131" t="e">
        <f t="shared" si="6"/>
        <v>#REF!</v>
      </c>
      <c r="J22" s="131" t="e">
        <f t="shared" si="6"/>
        <v>#REF!</v>
      </c>
      <c r="K22" s="131" t="e">
        <f t="shared" si="6"/>
        <v>#REF!</v>
      </c>
      <c r="L22" s="131" t="e">
        <f t="shared" si="6"/>
        <v>#REF!</v>
      </c>
      <c r="M22" s="131" t="e">
        <f t="shared" si="6"/>
        <v>#REF!</v>
      </c>
      <c r="N22" s="131" t="e">
        <f t="shared" si="6"/>
        <v>#REF!</v>
      </c>
      <c r="O22" s="131" t="e">
        <f t="shared" si="6"/>
        <v>#REF!</v>
      </c>
      <c r="P22" s="131" t="e">
        <f t="shared" si="6"/>
        <v>#REF!</v>
      </c>
      <c r="Q22" s="131" t="e">
        <f t="shared" si="6"/>
        <v>#REF!</v>
      </c>
      <c r="R22" s="131" t="e">
        <f t="shared" si="6"/>
        <v>#REF!</v>
      </c>
      <c r="S22" s="131" t="e">
        <f t="shared" si="6"/>
        <v>#REF!</v>
      </c>
      <c r="T22" s="131" t="e">
        <f t="shared" si="6"/>
        <v>#REF!</v>
      </c>
      <c r="U22" s="131" t="e">
        <f t="shared" si="6"/>
        <v>#REF!</v>
      </c>
      <c r="V22" s="131" t="e">
        <f t="shared" si="6"/>
        <v>#REF!</v>
      </c>
      <c r="W22" s="131" t="e">
        <f t="shared" si="6"/>
        <v>#REF!</v>
      </c>
      <c r="X22" s="144" t="e">
        <f t="shared" si="6"/>
        <v>#REF!</v>
      </c>
      <c r="Y22" s="126" t="e">
        <f>X22/G22*100</f>
        <v>#REF!</v>
      </c>
      <c r="Z22" s="136">
        <f>Z23+Z27+Z32+Z29</f>
        <v>1554.741</v>
      </c>
      <c r="AA22" s="110">
        <f t="shared" si="3"/>
        <v>81.57088142707241</v>
      </c>
      <c r="AB22" s="192"/>
      <c r="AC22" s="192"/>
    </row>
    <row r="23" spans="1:29" ht="33" customHeight="1" outlineLevel="6" thickBot="1">
      <c r="A23" s="5" t="s">
        <v>94</v>
      </c>
      <c r="B23" s="17">
        <v>951</v>
      </c>
      <c r="C23" s="6" t="s">
        <v>17</v>
      </c>
      <c r="D23" s="6" t="s">
        <v>265</v>
      </c>
      <c r="E23" s="6" t="s">
        <v>91</v>
      </c>
      <c r="F23" s="6"/>
      <c r="G23" s="113">
        <f>G24+G25+G26</f>
        <v>1801</v>
      </c>
      <c r="H23" s="134" t="e">
        <f>H24+H37+#REF!</f>
        <v>#REF!</v>
      </c>
      <c r="I23" s="134" t="e">
        <f>I24+I37+#REF!</f>
        <v>#REF!</v>
      </c>
      <c r="J23" s="134" t="e">
        <f>J24+J37+#REF!</f>
        <v>#REF!</v>
      </c>
      <c r="K23" s="134" t="e">
        <f>K24+K37+#REF!</f>
        <v>#REF!</v>
      </c>
      <c r="L23" s="134" t="e">
        <f>L24+L37+#REF!</f>
        <v>#REF!</v>
      </c>
      <c r="M23" s="134" t="e">
        <f>M24+M37+#REF!</f>
        <v>#REF!</v>
      </c>
      <c r="N23" s="134" t="e">
        <f>N24+N37+#REF!</f>
        <v>#REF!</v>
      </c>
      <c r="O23" s="134" t="e">
        <f>O24+O37+#REF!</f>
        <v>#REF!</v>
      </c>
      <c r="P23" s="134" t="e">
        <f>P24+P37+#REF!</f>
        <v>#REF!</v>
      </c>
      <c r="Q23" s="134" t="e">
        <f>Q24+Q37+#REF!</f>
        <v>#REF!</v>
      </c>
      <c r="R23" s="134" t="e">
        <f>R24+R37+#REF!</f>
        <v>#REF!</v>
      </c>
      <c r="S23" s="134" t="e">
        <f>S24+S37+#REF!</f>
        <v>#REF!</v>
      </c>
      <c r="T23" s="134" t="e">
        <f>T24+T37+#REF!</f>
        <v>#REF!</v>
      </c>
      <c r="U23" s="134" t="e">
        <f>U24+U37+#REF!</f>
        <v>#REF!</v>
      </c>
      <c r="V23" s="134" t="e">
        <f>V24+V37+#REF!</f>
        <v>#REF!</v>
      </c>
      <c r="W23" s="134" t="e">
        <f>W24+W37+#REF!</f>
        <v>#REF!</v>
      </c>
      <c r="X23" s="145" t="e">
        <f>X24+X37+#REF!</f>
        <v>#REF!</v>
      </c>
      <c r="Y23" s="126" t="e">
        <f>X23/G23*100</f>
        <v>#REF!</v>
      </c>
      <c r="Z23" s="113">
        <f>Z24+Z25+Z26</f>
        <v>1533.018</v>
      </c>
      <c r="AA23" s="110">
        <f t="shared" si="3"/>
        <v>85.12037756801777</v>
      </c>
      <c r="AB23" s="192"/>
      <c r="AC23" s="192"/>
    </row>
    <row r="24" spans="1:29" ht="18.75" customHeight="1" outlineLevel="6" thickBot="1">
      <c r="A24" s="48" t="s">
        <v>258</v>
      </c>
      <c r="B24" s="52">
        <v>951</v>
      </c>
      <c r="C24" s="53" t="s">
        <v>17</v>
      </c>
      <c r="D24" s="53" t="s">
        <v>265</v>
      </c>
      <c r="E24" s="53" t="s">
        <v>92</v>
      </c>
      <c r="F24" s="53"/>
      <c r="G24" s="112">
        <v>1351</v>
      </c>
      <c r="H24" s="137">
        <f aca="true" t="shared" si="7" ref="H24:X24">H25</f>
        <v>2414.5</v>
      </c>
      <c r="I24" s="137">
        <f t="shared" si="7"/>
        <v>2414.5</v>
      </c>
      <c r="J24" s="137">
        <f t="shared" si="7"/>
        <v>2414.5</v>
      </c>
      <c r="K24" s="137">
        <f t="shared" si="7"/>
        <v>2414.5</v>
      </c>
      <c r="L24" s="137">
        <f t="shared" si="7"/>
        <v>2414.5</v>
      </c>
      <c r="M24" s="137">
        <f t="shared" si="7"/>
        <v>2414.5</v>
      </c>
      <c r="N24" s="137">
        <f t="shared" si="7"/>
        <v>2414.5</v>
      </c>
      <c r="O24" s="137">
        <f t="shared" si="7"/>
        <v>2414.5</v>
      </c>
      <c r="P24" s="137">
        <f t="shared" si="7"/>
        <v>2414.5</v>
      </c>
      <c r="Q24" s="137">
        <f t="shared" si="7"/>
        <v>2414.5</v>
      </c>
      <c r="R24" s="137">
        <f t="shared" si="7"/>
        <v>2414.5</v>
      </c>
      <c r="S24" s="137">
        <f t="shared" si="7"/>
        <v>2414.5</v>
      </c>
      <c r="T24" s="137">
        <f t="shared" si="7"/>
        <v>2414.5</v>
      </c>
      <c r="U24" s="137">
        <f t="shared" si="7"/>
        <v>2414.5</v>
      </c>
      <c r="V24" s="137">
        <f t="shared" si="7"/>
        <v>2414.5</v>
      </c>
      <c r="W24" s="137">
        <f t="shared" si="7"/>
        <v>2414.5</v>
      </c>
      <c r="X24" s="137">
        <f t="shared" si="7"/>
        <v>1860.127</v>
      </c>
      <c r="Y24" s="126">
        <f>X24/G24*100</f>
        <v>137.68519615099925</v>
      </c>
      <c r="Z24" s="94">
        <v>1185.483</v>
      </c>
      <c r="AA24" s="110">
        <f t="shared" si="3"/>
        <v>87.74855662472243</v>
      </c>
      <c r="AB24" s="192"/>
      <c r="AC24" s="192"/>
    </row>
    <row r="25" spans="1:29" ht="36" customHeight="1" outlineLevel="6" thickBot="1">
      <c r="A25" s="48" t="s">
        <v>260</v>
      </c>
      <c r="B25" s="52">
        <v>951</v>
      </c>
      <c r="C25" s="53" t="s">
        <v>17</v>
      </c>
      <c r="D25" s="53" t="s">
        <v>265</v>
      </c>
      <c r="E25" s="53" t="s">
        <v>93</v>
      </c>
      <c r="F25" s="53"/>
      <c r="G25" s="112">
        <v>0</v>
      </c>
      <c r="H25" s="141">
        <v>2414.5</v>
      </c>
      <c r="I25" s="113">
        <v>2414.5</v>
      </c>
      <c r="J25" s="113">
        <v>2414.5</v>
      </c>
      <c r="K25" s="113">
        <v>2414.5</v>
      </c>
      <c r="L25" s="113">
        <v>2414.5</v>
      </c>
      <c r="M25" s="113">
        <v>2414.5</v>
      </c>
      <c r="N25" s="113">
        <v>2414.5</v>
      </c>
      <c r="O25" s="113">
        <v>2414.5</v>
      </c>
      <c r="P25" s="113">
        <v>2414.5</v>
      </c>
      <c r="Q25" s="113">
        <v>2414.5</v>
      </c>
      <c r="R25" s="113">
        <v>2414.5</v>
      </c>
      <c r="S25" s="113">
        <v>2414.5</v>
      </c>
      <c r="T25" s="113">
        <v>2414.5</v>
      </c>
      <c r="U25" s="113">
        <v>2414.5</v>
      </c>
      <c r="V25" s="113">
        <v>2414.5</v>
      </c>
      <c r="W25" s="139">
        <v>2414.5</v>
      </c>
      <c r="X25" s="142">
        <v>1860.127</v>
      </c>
      <c r="Y25" s="126" t="e">
        <f>X25/G25*100</f>
        <v>#DIV/0!</v>
      </c>
      <c r="Z25" s="94">
        <v>0</v>
      </c>
      <c r="AA25" s="110">
        <v>0</v>
      </c>
      <c r="AB25" s="192"/>
      <c r="AC25" s="192"/>
    </row>
    <row r="26" spans="1:29" ht="48" outlineLevel="6" thickBot="1">
      <c r="A26" s="48" t="s">
        <v>253</v>
      </c>
      <c r="B26" s="52">
        <v>951</v>
      </c>
      <c r="C26" s="53" t="s">
        <v>17</v>
      </c>
      <c r="D26" s="53" t="s">
        <v>265</v>
      </c>
      <c r="E26" s="53" t="s">
        <v>254</v>
      </c>
      <c r="F26" s="53"/>
      <c r="G26" s="112">
        <v>450</v>
      </c>
      <c r="H26" s="138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3"/>
      <c r="Y26" s="126"/>
      <c r="Z26" s="94">
        <v>347.535</v>
      </c>
      <c r="AA26" s="110">
        <f t="shared" si="3"/>
        <v>77.23</v>
      </c>
      <c r="AB26" s="192"/>
      <c r="AC26" s="192"/>
    </row>
    <row r="27" spans="1:29" ht="32.25" outlineLevel="6" thickBot="1">
      <c r="A27" s="5" t="s">
        <v>100</v>
      </c>
      <c r="B27" s="17">
        <v>951</v>
      </c>
      <c r="C27" s="6" t="s">
        <v>17</v>
      </c>
      <c r="D27" s="6" t="s">
        <v>265</v>
      </c>
      <c r="E27" s="6" t="s">
        <v>95</v>
      </c>
      <c r="F27" s="6"/>
      <c r="G27" s="113">
        <f>G28</f>
        <v>7.06</v>
      </c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3"/>
      <c r="Y27" s="126"/>
      <c r="Z27" s="113">
        <f>Z28</f>
        <v>7.06</v>
      </c>
      <c r="AA27" s="110">
        <f t="shared" si="3"/>
        <v>100</v>
      </c>
      <c r="AB27" s="192"/>
      <c r="AC27" s="192"/>
    </row>
    <row r="28" spans="1:29" ht="32.25" outlineLevel="6" thickBot="1">
      <c r="A28" s="48" t="s">
        <v>101</v>
      </c>
      <c r="B28" s="52">
        <v>951</v>
      </c>
      <c r="C28" s="53" t="s">
        <v>17</v>
      </c>
      <c r="D28" s="53" t="s">
        <v>265</v>
      </c>
      <c r="E28" s="53" t="s">
        <v>96</v>
      </c>
      <c r="F28" s="53"/>
      <c r="G28" s="112">
        <v>7.06</v>
      </c>
      <c r="H28" s="138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3"/>
      <c r="Y28" s="126"/>
      <c r="Z28" s="94">
        <v>7.06</v>
      </c>
      <c r="AA28" s="110">
        <f t="shared" si="3"/>
        <v>100</v>
      </c>
      <c r="AB28" s="192"/>
      <c r="AC28" s="192"/>
    </row>
    <row r="29" spans="1:29" ht="16.5" outlineLevel="6" thickBot="1">
      <c r="A29" s="5" t="s">
        <v>358</v>
      </c>
      <c r="B29" s="17">
        <v>951</v>
      </c>
      <c r="C29" s="6" t="s">
        <v>17</v>
      </c>
      <c r="D29" s="6" t="s">
        <v>265</v>
      </c>
      <c r="E29" s="6" t="s">
        <v>359</v>
      </c>
      <c r="F29" s="6"/>
      <c r="G29" s="113">
        <f>G30+G31</f>
        <v>92.94</v>
      </c>
      <c r="H29" s="138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3"/>
      <c r="Y29" s="126"/>
      <c r="Z29" s="113">
        <f>Z30+Z31</f>
        <v>12</v>
      </c>
      <c r="AA29" s="110">
        <f t="shared" si="3"/>
        <v>12.91155584247902</v>
      </c>
      <c r="AB29" s="192"/>
      <c r="AC29" s="192"/>
    </row>
    <row r="30" spans="1:29" ht="16.5" outlineLevel="6" thickBot="1">
      <c r="A30" s="48" t="s">
        <v>360</v>
      </c>
      <c r="B30" s="52">
        <v>951</v>
      </c>
      <c r="C30" s="53" t="s">
        <v>17</v>
      </c>
      <c r="D30" s="53" t="s">
        <v>265</v>
      </c>
      <c r="E30" s="53" t="s">
        <v>361</v>
      </c>
      <c r="F30" s="53"/>
      <c r="G30" s="112">
        <v>92.94</v>
      </c>
      <c r="H30" s="138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3"/>
      <c r="Y30" s="126"/>
      <c r="Z30" s="94">
        <v>12</v>
      </c>
      <c r="AA30" s="110">
        <f t="shared" si="3"/>
        <v>12.91155584247902</v>
      </c>
      <c r="AB30" s="192"/>
      <c r="AC30" s="192"/>
    </row>
    <row r="31" spans="1:29" ht="16.5" outlineLevel="6" thickBot="1">
      <c r="A31" s="48" t="s">
        <v>221</v>
      </c>
      <c r="B31" s="52">
        <v>951</v>
      </c>
      <c r="C31" s="53" t="s">
        <v>17</v>
      </c>
      <c r="D31" s="53" t="s">
        <v>265</v>
      </c>
      <c r="E31" s="53" t="s">
        <v>220</v>
      </c>
      <c r="F31" s="53"/>
      <c r="G31" s="112">
        <v>0</v>
      </c>
      <c r="H31" s="138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3"/>
      <c r="Y31" s="126"/>
      <c r="Z31" s="112">
        <v>0</v>
      </c>
      <c r="AA31" s="110">
        <v>0</v>
      </c>
      <c r="AB31" s="192"/>
      <c r="AC31" s="192"/>
    </row>
    <row r="32" spans="1:29" ht="16.5" outlineLevel="6" thickBot="1">
      <c r="A32" s="5" t="s">
        <v>102</v>
      </c>
      <c r="B32" s="17">
        <v>951</v>
      </c>
      <c r="C32" s="6" t="s">
        <v>17</v>
      </c>
      <c r="D32" s="6" t="s">
        <v>265</v>
      </c>
      <c r="E32" s="6" t="s">
        <v>97</v>
      </c>
      <c r="F32" s="6"/>
      <c r="G32" s="113">
        <f>G33+G34</f>
        <v>5</v>
      </c>
      <c r="H32" s="138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3"/>
      <c r="Y32" s="126"/>
      <c r="Z32" s="113">
        <f>Z33+Z34</f>
        <v>2.663</v>
      </c>
      <c r="AA32" s="110">
        <f t="shared" si="3"/>
        <v>53.26</v>
      </c>
      <c r="AB32" s="192"/>
      <c r="AC32" s="192"/>
    </row>
    <row r="33" spans="1:29" ht="32.25" outlineLevel="6" thickBot="1">
      <c r="A33" s="48" t="s">
        <v>103</v>
      </c>
      <c r="B33" s="52">
        <v>951</v>
      </c>
      <c r="C33" s="53" t="s">
        <v>17</v>
      </c>
      <c r="D33" s="53" t="s">
        <v>265</v>
      </c>
      <c r="E33" s="53" t="s">
        <v>98</v>
      </c>
      <c r="F33" s="53"/>
      <c r="G33" s="112">
        <v>0</v>
      </c>
      <c r="H33" s="138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3"/>
      <c r="Y33" s="126"/>
      <c r="Z33" s="112">
        <v>0</v>
      </c>
      <c r="AA33" s="110">
        <v>0</v>
      </c>
      <c r="AB33" s="192"/>
      <c r="AC33" s="192"/>
    </row>
    <row r="34" spans="1:29" ht="16.5" outlineLevel="6" thickBot="1">
      <c r="A34" s="48" t="s">
        <v>104</v>
      </c>
      <c r="B34" s="52">
        <v>951</v>
      </c>
      <c r="C34" s="53" t="s">
        <v>17</v>
      </c>
      <c r="D34" s="53" t="s">
        <v>265</v>
      </c>
      <c r="E34" s="53" t="s">
        <v>99</v>
      </c>
      <c r="F34" s="53"/>
      <c r="G34" s="112">
        <v>5</v>
      </c>
      <c r="H34" s="138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3"/>
      <c r="Y34" s="126"/>
      <c r="Z34" s="94">
        <v>2.663</v>
      </c>
      <c r="AA34" s="110">
        <f t="shared" si="3"/>
        <v>53.26</v>
      </c>
      <c r="AB34" s="192"/>
      <c r="AC34" s="192"/>
    </row>
    <row r="35" spans="1:29" ht="18.75" customHeight="1" outlineLevel="6" thickBot="1">
      <c r="A35" s="54" t="s">
        <v>138</v>
      </c>
      <c r="B35" s="50">
        <v>951</v>
      </c>
      <c r="C35" s="51" t="s">
        <v>17</v>
      </c>
      <c r="D35" s="51" t="s">
        <v>266</v>
      </c>
      <c r="E35" s="51" t="s">
        <v>5</v>
      </c>
      <c r="F35" s="51"/>
      <c r="G35" s="136">
        <f>G36</f>
        <v>1641.4</v>
      </c>
      <c r="H35" s="138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3"/>
      <c r="Y35" s="126"/>
      <c r="Z35" s="136">
        <f>Z36</f>
        <v>1345.1129999999998</v>
      </c>
      <c r="AA35" s="110">
        <f t="shared" si="3"/>
        <v>81.9491287924942</v>
      </c>
      <c r="AB35" s="192"/>
      <c r="AC35" s="192"/>
    </row>
    <row r="36" spans="1:29" ht="32.25" outlineLevel="6" thickBot="1">
      <c r="A36" s="5" t="s">
        <v>94</v>
      </c>
      <c r="B36" s="17">
        <v>951</v>
      </c>
      <c r="C36" s="6" t="s">
        <v>17</v>
      </c>
      <c r="D36" s="6" t="s">
        <v>266</v>
      </c>
      <c r="E36" s="6" t="s">
        <v>91</v>
      </c>
      <c r="F36" s="6"/>
      <c r="G36" s="113">
        <f>G37+G38+G40+G39</f>
        <v>1641.4</v>
      </c>
      <c r="H36" s="13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3"/>
      <c r="Y36" s="126"/>
      <c r="Z36" s="113">
        <f>Z37+Z38+Z40+Z39</f>
        <v>1345.1129999999998</v>
      </c>
      <c r="AA36" s="110">
        <f t="shared" si="3"/>
        <v>81.9491287924942</v>
      </c>
      <c r="AB36" s="192"/>
      <c r="AC36" s="192"/>
    </row>
    <row r="37" spans="1:29" ht="18" customHeight="1" outlineLevel="6" thickBot="1">
      <c r="A37" s="48" t="s">
        <v>258</v>
      </c>
      <c r="B37" s="52">
        <v>951</v>
      </c>
      <c r="C37" s="53" t="s">
        <v>17</v>
      </c>
      <c r="D37" s="53" t="s">
        <v>266</v>
      </c>
      <c r="E37" s="53" t="s">
        <v>92</v>
      </c>
      <c r="F37" s="53"/>
      <c r="G37" s="112">
        <v>1149.4</v>
      </c>
      <c r="H37" s="137">
        <f aca="true" t="shared" si="8" ref="H37:X37">H38</f>
        <v>1331.7</v>
      </c>
      <c r="I37" s="137">
        <f t="shared" si="8"/>
        <v>1331.7</v>
      </c>
      <c r="J37" s="137">
        <f t="shared" si="8"/>
        <v>1331.7</v>
      </c>
      <c r="K37" s="137">
        <f t="shared" si="8"/>
        <v>1331.7</v>
      </c>
      <c r="L37" s="137">
        <f t="shared" si="8"/>
        <v>1331.7</v>
      </c>
      <c r="M37" s="137">
        <f t="shared" si="8"/>
        <v>1331.7</v>
      </c>
      <c r="N37" s="137">
        <f t="shared" si="8"/>
        <v>1331.7</v>
      </c>
      <c r="O37" s="137">
        <f t="shared" si="8"/>
        <v>1331.7</v>
      </c>
      <c r="P37" s="137">
        <f t="shared" si="8"/>
        <v>1331.7</v>
      </c>
      <c r="Q37" s="137">
        <f t="shared" si="8"/>
        <v>1331.7</v>
      </c>
      <c r="R37" s="137">
        <f t="shared" si="8"/>
        <v>1331.7</v>
      </c>
      <c r="S37" s="137">
        <f t="shared" si="8"/>
        <v>1331.7</v>
      </c>
      <c r="T37" s="137">
        <f t="shared" si="8"/>
        <v>1331.7</v>
      </c>
      <c r="U37" s="137">
        <f t="shared" si="8"/>
        <v>1331.7</v>
      </c>
      <c r="V37" s="137">
        <f t="shared" si="8"/>
        <v>1331.7</v>
      </c>
      <c r="W37" s="137">
        <f t="shared" si="8"/>
        <v>1331.7</v>
      </c>
      <c r="X37" s="146">
        <f t="shared" si="8"/>
        <v>874.3892</v>
      </c>
      <c r="Y37" s="126">
        <f>X37/G37*100</f>
        <v>76.07353401774837</v>
      </c>
      <c r="Z37" s="94">
        <v>970.564</v>
      </c>
      <c r="AA37" s="110">
        <f t="shared" si="3"/>
        <v>84.4409257003654</v>
      </c>
      <c r="AB37" s="192"/>
      <c r="AC37" s="192"/>
    </row>
    <row r="38" spans="1:29" ht="34.5" customHeight="1" outlineLevel="6" thickBot="1">
      <c r="A38" s="48" t="s">
        <v>260</v>
      </c>
      <c r="B38" s="52">
        <v>951</v>
      </c>
      <c r="C38" s="53" t="s">
        <v>17</v>
      </c>
      <c r="D38" s="53" t="s">
        <v>266</v>
      </c>
      <c r="E38" s="53" t="s">
        <v>93</v>
      </c>
      <c r="F38" s="53"/>
      <c r="G38" s="112">
        <v>0</v>
      </c>
      <c r="H38" s="141">
        <v>1331.7</v>
      </c>
      <c r="I38" s="113">
        <v>1331.7</v>
      </c>
      <c r="J38" s="113">
        <v>1331.7</v>
      </c>
      <c r="K38" s="113">
        <v>1331.7</v>
      </c>
      <c r="L38" s="113">
        <v>1331.7</v>
      </c>
      <c r="M38" s="113">
        <v>1331.7</v>
      </c>
      <c r="N38" s="113">
        <v>1331.7</v>
      </c>
      <c r="O38" s="113">
        <v>1331.7</v>
      </c>
      <c r="P38" s="113">
        <v>1331.7</v>
      </c>
      <c r="Q38" s="113">
        <v>1331.7</v>
      </c>
      <c r="R38" s="113">
        <v>1331.7</v>
      </c>
      <c r="S38" s="113">
        <v>1331.7</v>
      </c>
      <c r="T38" s="113">
        <v>1331.7</v>
      </c>
      <c r="U38" s="113">
        <v>1331.7</v>
      </c>
      <c r="V38" s="113">
        <v>1331.7</v>
      </c>
      <c r="W38" s="139">
        <v>1331.7</v>
      </c>
      <c r="X38" s="142">
        <v>874.3892</v>
      </c>
      <c r="Y38" s="126" t="e">
        <f>X38/G38*100</f>
        <v>#DIV/0!</v>
      </c>
      <c r="Z38" s="94">
        <v>0</v>
      </c>
      <c r="AA38" s="110">
        <v>0</v>
      </c>
      <c r="AB38" s="192"/>
      <c r="AC38" s="192"/>
    </row>
    <row r="39" spans="1:29" ht="32.25" outlineLevel="6" thickBot="1">
      <c r="A39" s="48" t="s">
        <v>107</v>
      </c>
      <c r="B39" s="52">
        <v>951</v>
      </c>
      <c r="C39" s="53" t="s">
        <v>17</v>
      </c>
      <c r="D39" s="53" t="s">
        <v>266</v>
      </c>
      <c r="E39" s="53" t="s">
        <v>362</v>
      </c>
      <c r="F39" s="53"/>
      <c r="G39" s="112">
        <v>192</v>
      </c>
      <c r="H39" s="138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3"/>
      <c r="Y39" s="126"/>
      <c r="Z39" s="94">
        <v>96</v>
      </c>
      <c r="AA39" s="110">
        <f t="shared" si="3"/>
        <v>50</v>
      </c>
      <c r="AB39" s="192"/>
      <c r="AC39" s="192"/>
    </row>
    <row r="40" spans="1:29" ht="48" outlineLevel="6" thickBot="1">
      <c r="A40" s="48" t="s">
        <v>253</v>
      </c>
      <c r="B40" s="52">
        <v>951</v>
      </c>
      <c r="C40" s="53" t="s">
        <v>17</v>
      </c>
      <c r="D40" s="53" t="s">
        <v>266</v>
      </c>
      <c r="E40" s="53" t="s">
        <v>254</v>
      </c>
      <c r="F40" s="53"/>
      <c r="G40" s="112">
        <v>300</v>
      </c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3"/>
      <c r="Y40" s="126"/>
      <c r="Z40" s="94">
        <v>278.549</v>
      </c>
      <c r="AA40" s="110">
        <f t="shared" si="3"/>
        <v>92.84966666666666</v>
      </c>
      <c r="AB40" s="192"/>
      <c r="AC40" s="192"/>
    </row>
    <row r="41" spans="1:29" ht="19.5" customHeight="1" outlineLevel="6" thickBot="1">
      <c r="A41" s="54" t="s">
        <v>140</v>
      </c>
      <c r="B41" s="50">
        <v>951</v>
      </c>
      <c r="C41" s="51" t="s">
        <v>17</v>
      </c>
      <c r="D41" s="51" t="s">
        <v>267</v>
      </c>
      <c r="E41" s="51" t="s">
        <v>5</v>
      </c>
      <c r="F41" s="51"/>
      <c r="G41" s="136">
        <f>G42</f>
        <v>0</v>
      </c>
      <c r="H41" s="138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8"/>
      <c r="Y41" s="126"/>
      <c r="Z41" s="136">
        <f>Z42</f>
        <v>0</v>
      </c>
      <c r="AA41" s="110">
        <v>0</v>
      </c>
      <c r="AB41" s="192"/>
      <c r="AC41" s="192"/>
    </row>
    <row r="42" spans="1:29" ht="21" customHeight="1" outlineLevel="6" thickBot="1">
      <c r="A42" s="5" t="s">
        <v>110</v>
      </c>
      <c r="B42" s="17">
        <v>951</v>
      </c>
      <c r="C42" s="6" t="s">
        <v>17</v>
      </c>
      <c r="D42" s="6" t="s">
        <v>267</v>
      </c>
      <c r="E42" s="6" t="s">
        <v>222</v>
      </c>
      <c r="F42" s="6"/>
      <c r="G42" s="113">
        <v>0</v>
      </c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8"/>
      <c r="Y42" s="126"/>
      <c r="Z42" s="113">
        <v>0</v>
      </c>
      <c r="AA42" s="110">
        <v>0</v>
      </c>
      <c r="AB42" s="192"/>
      <c r="AC42" s="192"/>
    </row>
    <row r="43" spans="1:29" ht="51" customHeight="1" outlineLevel="6" thickBot="1">
      <c r="A43" s="8" t="s">
        <v>26</v>
      </c>
      <c r="B43" s="15">
        <v>951</v>
      </c>
      <c r="C43" s="9" t="s">
        <v>7</v>
      </c>
      <c r="D43" s="9" t="s">
        <v>261</v>
      </c>
      <c r="E43" s="9" t="s">
        <v>5</v>
      </c>
      <c r="F43" s="9"/>
      <c r="G43" s="140">
        <f>G44</f>
        <v>7125.5779299999995</v>
      </c>
      <c r="H43" s="141">
        <v>96</v>
      </c>
      <c r="I43" s="113">
        <v>96</v>
      </c>
      <c r="J43" s="113">
        <v>96</v>
      </c>
      <c r="K43" s="113">
        <v>96</v>
      </c>
      <c r="L43" s="113">
        <v>96</v>
      </c>
      <c r="M43" s="113">
        <v>96</v>
      </c>
      <c r="N43" s="113">
        <v>96</v>
      </c>
      <c r="O43" s="113">
        <v>96</v>
      </c>
      <c r="P43" s="113">
        <v>96</v>
      </c>
      <c r="Q43" s="113">
        <v>96</v>
      </c>
      <c r="R43" s="113">
        <v>96</v>
      </c>
      <c r="S43" s="113">
        <v>96</v>
      </c>
      <c r="T43" s="113">
        <v>96</v>
      </c>
      <c r="U43" s="113">
        <v>96</v>
      </c>
      <c r="V43" s="113">
        <v>96</v>
      </c>
      <c r="W43" s="139">
        <v>96</v>
      </c>
      <c r="X43" s="142">
        <v>141</v>
      </c>
      <c r="Y43" s="126">
        <f>X43/G43*100</f>
        <v>1.9787868631169405</v>
      </c>
      <c r="Z43" s="140">
        <f>Z44</f>
        <v>5579.2609999999995</v>
      </c>
      <c r="AA43" s="110">
        <f t="shared" si="3"/>
        <v>78.2990664730545</v>
      </c>
      <c r="AB43" s="192"/>
      <c r="AC43" s="192"/>
    </row>
    <row r="44" spans="1:29" ht="32.25" outlineLevel="6" thickBot="1">
      <c r="A44" s="69" t="s">
        <v>135</v>
      </c>
      <c r="B44" s="15">
        <v>951</v>
      </c>
      <c r="C44" s="10" t="s">
        <v>7</v>
      </c>
      <c r="D44" s="10" t="s">
        <v>262</v>
      </c>
      <c r="E44" s="10" t="s">
        <v>5</v>
      </c>
      <c r="F44" s="10"/>
      <c r="G44" s="133">
        <f>G45</f>
        <v>7125.5779299999995</v>
      </c>
      <c r="H44" s="138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3"/>
      <c r="Y44" s="126"/>
      <c r="Z44" s="133">
        <f>Z45</f>
        <v>5579.2609999999995</v>
      </c>
      <c r="AA44" s="110">
        <f t="shared" si="3"/>
        <v>78.2990664730545</v>
      </c>
      <c r="AB44" s="192"/>
      <c r="AC44" s="192"/>
    </row>
    <row r="45" spans="1:29" ht="34.5" customHeight="1" outlineLevel="3" thickBot="1">
      <c r="A45" s="69" t="s">
        <v>136</v>
      </c>
      <c r="B45" s="15">
        <v>951</v>
      </c>
      <c r="C45" s="10" t="s">
        <v>7</v>
      </c>
      <c r="D45" s="10" t="s">
        <v>263</v>
      </c>
      <c r="E45" s="10" t="s">
        <v>5</v>
      </c>
      <c r="F45" s="10"/>
      <c r="G45" s="133">
        <f>G46</f>
        <v>7125.5779299999995</v>
      </c>
      <c r="H45" s="131">
        <f aca="true" t="shared" si="9" ref="H45:X47">H46</f>
        <v>8918.7</v>
      </c>
      <c r="I45" s="131">
        <f t="shared" si="9"/>
        <v>8918.7</v>
      </c>
      <c r="J45" s="131">
        <f t="shared" si="9"/>
        <v>8918.7</v>
      </c>
      <c r="K45" s="131">
        <f t="shared" si="9"/>
        <v>8918.7</v>
      </c>
      <c r="L45" s="131">
        <f t="shared" si="9"/>
        <v>8918.7</v>
      </c>
      <c r="M45" s="131">
        <f t="shared" si="9"/>
        <v>8918.7</v>
      </c>
      <c r="N45" s="131">
        <f t="shared" si="9"/>
        <v>8918.7</v>
      </c>
      <c r="O45" s="131">
        <f t="shared" si="9"/>
        <v>8918.7</v>
      </c>
      <c r="P45" s="131">
        <f t="shared" si="9"/>
        <v>8918.7</v>
      </c>
      <c r="Q45" s="131">
        <f t="shared" si="9"/>
        <v>8918.7</v>
      </c>
      <c r="R45" s="131">
        <f t="shared" si="9"/>
        <v>8918.7</v>
      </c>
      <c r="S45" s="131">
        <f t="shared" si="9"/>
        <v>8918.7</v>
      </c>
      <c r="T45" s="131">
        <f t="shared" si="9"/>
        <v>8918.7</v>
      </c>
      <c r="U45" s="131">
        <f t="shared" si="9"/>
        <v>8918.7</v>
      </c>
      <c r="V45" s="131">
        <f t="shared" si="9"/>
        <v>8918.7</v>
      </c>
      <c r="W45" s="131">
        <f t="shared" si="9"/>
        <v>8918.7</v>
      </c>
      <c r="X45" s="144">
        <f t="shared" si="9"/>
        <v>5600.44265</v>
      </c>
      <c r="Y45" s="126">
        <f>X45/G45*100</f>
        <v>78.59632867702004</v>
      </c>
      <c r="Z45" s="133">
        <f>Z46</f>
        <v>5579.2609999999995</v>
      </c>
      <c r="AA45" s="110">
        <f t="shared" si="3"/>
        <v>78.2990664730545</v>
      </c>
      <c r="AB45" s="192"/>
      <c r="AC45" s="192"/>
    </row>
    <row r="46" spans="1:29" ht="49.5" customHeight="1" outlineLevel="3" thickBot="1">
      <c r="A46" s="70" t="s">
        <v>204</v>
      </c>
      <c r="B46" s="50">
        <v>951</v>
      </c>
      <c r="C46" s="51" t="s">
        <v>7</v>
      </c>
      <c r="D46" s="51" t="s">
        <v>265</v>
      </c>
      <c r="E46" s="51" t="s">
        <v>5</v>
      </c>
      <c r="F46" s="51"/>
      <c r="G46" s="136">
        <f>G47+G51+G53</f>
        <v>7125.5779299999995</v>
      </c>
      <c r="H46" s="134">
        <f t="shared" si="9"/>
        <v>8918.7</v>
      </c>
      <c r="I46" s="134">
        <f t="shared" si="9"/>
        <v>8918.7</v>
      </c>
      <c r="J46" s="134">
        <f t="shared" si="9"/>
        <v>8918.7</v>
      </c>
      <c r="K46" s="134">
        <f t="shared" si="9"/>
        <v>8918.7</v>
      </c>
      <c r="L46" s="134">
        <f t="shared" si="9"/>
        <v>8918.7</v>
      </c>
      <c r="M46" s="134">
        <f t="shared" si="9"/>
        <v>8918.7</v>
      </c>
      <c r="N46" s="134">
        <f t="shared" si="9"/>
        <v>8918.7</v>
      </c>
      <c r="O46" s="134">
        <f t="shared" si="9"/>
        <v>8918.7</v>
      </c>
      <c r="P46" s="134">
        <f t="shared" si="9"/>
        <v>8918.7</v>
      </c>
      <c r="Q46" s="134">
        <f t="shared" si="9"/>
        <v>8918.7</v>
      </c>
      <c r="R46" s="134">
        <f t="shared" si="9"/>
        <v>8918.7</v>
      </c>
      <c r="S46" s="134">
        <f t="shared" si="9"/>
        <v>8918.7</v>
      </c>
      <c r="T46" s="134">
        <f t="shared" si="9"/>
        <v>8918.7</v>
      </c>
      <c r="U46" s="134">
        <f t="shared" si="9"/>
        <v>8918.7</v>
      </c>
      <c r="V46" s="134">
        <f t="shared" si="9"/>
        <v>8918.7</v>
      </c>
      <c r="W46" s="134">
        <f t="shared" si="9"/>
        <v>8918.7</v>
      </c>
      <c r="X46" s="145">
        <f t="shared" si="9"/>
        <v>5600.44265</v>
      </c>
      <c r="Y46" s="126">
        <f>X46/G46*100</f>
        <v>78.59632867702004</v>
      </c>
      <c r="Z46" s="136">
        <f>Z47+Z51+Z53</f>
        <v>5579.2609999999995</v>
      </c>
      <c r="AA46" s="110">
        <f t="shared" si="3"/>
        <v>78.2990664730545</v>
      </c>
      <c r="AB46" s="192"/>
      <c r="AC46" s="192"/>
    </row>
    <row r="47" spans="1:29" ht="32.25" outlineLevel="4" thickBot="1">
      <c r="A47" s="5" t="s">
        <v>94</v>
      </c>
      <c r="B47" s="17">
        <v>951</v>
      </c>
      <c r="C47" s="6" t="s">
        <v>7</v>
      </c>
      <c r="D47" s="6" t="s">
        <v>265</v>
      </c>
      <c r="E47" s="6" t="s">
        <v>91</v>
      </c>
      <c r="F47" s="6"/>
      <c r="G47" s="113">
        <f>G48+G49+G50</f>
        <v>6972.4</v>
      </c>
      <c r="H47" s="137">
        <f t="shared" si="9"/>
        <v>8918.7</v>
      </c>
      <c r="I47" s="137">
        <f t="shared" si="9"/>
        <v>8918.7</v>
      </c>
      <c r="J47" s="137">
        <f t="shared" si="9"/>
        <v>8918.7</v>
      </c>
      <c r="K47" s="137">
        <f t="shared" si="9"/>
        <v>8918.7</v>
      </c>
      <c r="L47" s="137">
        <f t="shared" si="9"/>
        <v>8918.7</v>
      </c>
      <c r="M47" s="137">
        <f t="shared" si="9"/>
        <v>8918.7</v>
      </c>
      <c r="N47" s="137">
        <f t="shared" si="9"/>
        <v>8918.7</v>
      </c>
      <c r="O47" s="137">
        <f t="shared" si="9"/>
        <v>8918.7</v>
      </c>
      <c r="P47" s="137">
        <f t="shared" si="9"/>
        <v>8918.7</v>
      </c>
      <c r="Q47" s="137">
        <f t="shared" si="9"/>
        <v>8918.7</v>
      </c>
      <c r="R47" s="137">
        <f t="shared" si="9"/>
        <v>8918.7</v>
      </c>
      <c r="S47" s="137">
        <f t="shared" si="9"/>
        <v>8918.7</v>
      </c>
      <c r="T47" s="137">
        <f t="shared" si="9"/>
        <v>8918.7</v>
      </c>
      <c r="U47" s="137">
        <f t="shared" si="9"/>
        <v>8918.7</v>
      </c>
      <c r="V47" s="137">
        <f t="shared" si="9"/>
        <v>8918.7</v>
      </c>
      <c r="W47" s="137">
        <f t="shared" si="9"/>
        <v>8918.7</v>
      </c>
      <c r="X47" s="137">
        <f t="shared" si="9"/>
        <v>5600.44265</v>
      </c>
      <c r="Y47" s="126">
        <f>X47/G47*100</f>
        <v>80.32302578739029</v>
      </c>
      <c r="Z47" s="113">
        <f>Z48+Z49+Z50</f>
        <v>5489.325999999999</v>
      </c>
      <c r="AA47" s="110">
        <f t="shared" si="3"/>
        <v>78.72936148241637</v>
      </c>
      <c r="AB47" s="192"/>
      <c r="AC47" s="192"/>
    </row>
    <row r="48" spans="1:29" ht="18" customHeight="1" outlineLevel="5" thickBot="1">
      <c r="A48" s="48" t="s">
        <v>258</v>
      </c>
      <c r="B48" s="52">
        <v>951</v>
      </c>
      <c r="C48" s="53" t="s">
        <v>7</v>
      </c>
      <c r="D48" s="53" t="s">
        <v>265</v>
      </c>
      <c r="E48" s="53" t="s">
        <v>92</v>
      </c>
      <c r="F48" s="53"/>
      <c r="G48" s="112">
        <v>5242.4</v>
      </c>
      <c r="H48" s="141">
        <v>8918.7</v>
      </c>
      <c r="I48" s="113">
        <v>8918.7</v>
      </c>
      <c r="J48" s="113">
        <v>8918.7</v>
      </c>
      <c r="K48" s="113">
        <v>8918.7</v>
      </c>
      <c r="L48" s="113">
        <v>8918.7</v>
      </c>
      <c r="M48" s="113">
        <v>8918.7</v>
      </c>
      <c r="N48" s="113">
        <v>8918.7</v>
      </c>
      <c r="O48" s="113">
        <v>8918.7</v>
      </c>
      <c r="P48" s="113">
        <v>8918.7</v>
      </c>
      <c r="Q48" s="113">
        <v>8918.7</v>
      </c>
      <c r="R48" s="113">
        <v>8918.7</v>
      </c>
      <c r="S48" s="113">
        <v>8918.7</v>
      </c>
      <c r="T48" s="113">
        <v>8918.7</v>
      </c>
      <c r="U48" s="113">
        <v>8918.7</v>
      </c>
      <c r="V48" s="113">
        <v>8918.7</v>
      </c>
      <c r="W48" s="139">
        <v>8918.7</v>
      </c>
      <c r="X48" s="142">
        <v>5600.44265</v>
      </c>
      <c r="Y48" s="126">
        <f>X48/G48*100</f>
        <v>106.82974687166184</v>
      </c>
      <c r="Z48" s="94">
        <v>4219.538</v>
      </c>
      <c r="AA48" s="110">
        <f t="shared" si="3"/>
        <v>80.4886693117656</v>
      </c>
      <c r="AB48" s="192"/>
      <c r="AC48" s="192"/>
    </row>
    <row r="49" spans="1:29" ht="31.5" customHeight="1" outlineLevel="5" thickBot="1">
      <c r="A49" s="48" t="s">
        <v>260</v>
      </c>
      <c r="B49" s="52">
        <v>951</v>
      </c>
      <c r="C49" s="53" t="s">
        <v>7</v>
      </c>
      <c r="D49" s="53" t="s">
        <v>265</v>
      </c>
      <c r="E49" s="53" t="s">
        <v>93</v>
      </c>
      <c r="F49" s="53"/>
      <c r="G49" s="112">
        <v>10</v>
      </c>
      <c r="H49" s="138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3"/>
      <c r="Y49" s="126"/>
      <c r="Z49" s="94">
        <v>0</v>
      </c>
      <c r="AA49" s="110">
        <f t="shared" si="3"/>
        <v>0</v>
      </c>
      <c r="AB49" s="192"/>
      <c r="AC49" s="192"/>
    </row>
    <row r="50" spans="1:29" ht="48" outlineLevel="5" thickBot="1">
      <c r="A50" s="48" t="s">
        <v>253</v>
      </c>
      <c r="B50" s="52">
        <v>951</v>
      </c>
      <c r="C50" s="53" t="s">
        <v>7</v>
      </c>
      <c r="D50" s="53" t="s">
        <v>265</v>
      </c>
      <c r="E50" s="53" t="s">
        <v>254</v>
      </c>
      <c r="F50" s="53"/>
      <c r="G50" s="112">
        <v>1720</v>
      </c>
      <c r="H50" s="138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3"/>
      <c r="Y50" s="126"/>
      <c r="Z50" s="94">
        <v>1269.788</v>
      </c>
      <c r="AA50" s="110">
        <f t="shared" si="3"/>
        <v>73.82488372093023</v>
      </c>
      <c r="AB50" s="192"/>
      <c r="AC50" s="192"/>
    </row>
    <row r="51" spans="1:29" ht="32.25" outlineLevel="5" thickBot="1">
      <c r="A51" s="5" t="s">
        <v>100</v>
      </c>
      <c r="B51" s="17">
        <v>951</v>
      </c>
      <c r="C51" s="6" t="s">
        <v>7</v>
      </c>
      <c r="D51" s="6" t="s">
        <v>265</v>
      </c>
      <c r="E51" s="6" t="s">
        <v>95</v>
      </c>
      <c r="F51" s="6"/>
      <c r="G51" s="113">
        <f>G52</f>
        <v>7.67793</v>
      </c>
      <c r="H51" s="138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3"/>
      <c r="Y51" s="126"/>
      <c r="Z51" s="113">
        <f>Z52</f>
        <v>0</v>
      </c>
      <c r="AA51" s="110">
        <f t="shared" si="3"/>
        <v>0</v>
      </c>
      <c r="AB51" s="192"/>
      <c r="AC51" s="192"/>
    </row>
    <row r="52" spans="1:29" ht="32.25" outlineLevel="5" thickBot="1">
      <c r="A52" s="48" t="s">
        <v>101</v>
      </c>
      <c r="B52" s="52">
        <v>951</v>
      </c>
      <c r="C52" s="53" t="s">
        <v>7</v>
      </c>
      <c r="D52" s="53" t="s">
        <v>265</v>
      </c>
      <c r="E52" s="53" t="s">
        <v>96</v>
      </c>
      <c r="F52" s="53"/>
      <c r="G52" s="112">
        <v>7.67793</v>
      </c>
      <c r="H52" s="138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3"/>
      <c r="Y52" s="126"/>
      <c r="Z52" s="112">
        <v>0</v>
      </c>
      <c r="AA52" s="110">
        <f t="shared" si="3"/>
        <v>0</v>
      </c>
      <c r="AB52" s="192"/>
      <c r="AC52" s="192"/>
    </row>
    <row r="53" spans="1:29" ht="16.5" outlineLevel="5" thickBot="1">
      <c r="A53" s="5" t="s">
        <v>102</v>
      </c>
      <c r="B53" s="17">
        <v>951</v>
      </c>
      <c r="C53" s="6" t="s">
        <v>7</v>
      </c>
      <c r="D53" s="6" t="s">
        <v>265</v>
      </c>
      <c r="E53" s="6" t="s">
        <v>97</v>
      </c>
      <c r="F53" s="6"/>
      <c r="G53" s="113">
        <f>G54+G55+G56</f>
        <v>145.5</v>
      </c>
      <c r="H53" s="138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43"/>
      <c r="Y53" s="126"/>
      <c r="Z53" s="113">
        <f>Z54+Z55+Z56</f>
        <v>89.935</v>
      </c>
      <c r="AA53" s="110">
        <f t="shared" si="3"/>
        <v>61.81099656357388</v>
      </c>
      <c r="AB53" s="192"/>
      <c r="AC53" s="192"/>
    </row>
    <row r="54" spans="1:29" ht="32.25" outlineLevel="5" thickBot="1">
      <c r="A54" s="48" t="s">
        <v>103</v>
      </c>
      <c r="B54" s="52">
        <v>951</v>
      </c>
      <c r="C54" s="53" t="s">
        <v>7</v>
      </c>
      <c r="D54" s="53" t="s">
        <v>265</v>
      </c>
      <c r="E54" s="53" t="s">
        <v>98</v>
      </c>
      <c r="F54" s="53"/>
      <c r="G54" s="112">
        <v>11.2</v>
      </c>
      <c r="H54" s="138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3"/>
      <c r="Y54" s="126"/>
      <c r="Z54" s="94">
        <v>3.185</v>
      </c>
      <c r="AA54" s="110">
        <f t="shared" si="3"/>
        <v>28.437500000000004</v>
      </c>
      <c r="AB54" s="192"/>
      <c r="AC54" s="192"/>
    </row>
    <row r="55" spans="1:29" ht="16.5" outlineLevel="5" thickBot="1">
      <c r="A55" s="48" t="s">
        <v>104</v>
      </c>
      <c r="B55" s="52">
        <v>951</v>
      </c>
      <c r="C55" s="53" t="s">
        <v>7</v>
      </c>
      <c r="D55" s="53" t="s">
        <v>265</v>
      </c>
      <c r="E55" s="53" t="s">
        <v>99</v>
      </c>
      <c r="F55" s="53"/>
      <c r="G55" s="112">
        <v>40</v>
      </c>
      <c r="H55" s="138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3"/>
      <c r="Y55" s="126"/>
      <c r="Z55" s="94">
        <v>18.71</v>
      </c>
      <c r="AA55" s="110">
        <f t="shared" si="3"/>
        <v>46.775</v>
      </c>
      <c r="AB55" s="192"/>
      <c r="AC55" s="192"/>
    </row>
    <row r="56" spans="1:29" ht="16.5" outlineLevel="5" thickBot="1">
      <c r="A56" s="99" t="s">
        <v>363</v>
      </c>
      <c r="B56" s="52">
        <v>951</v>
      </c>
      <c r="C56" s="53" t="s">
        <v>7</v>
      </c>
      <c r="D56" s="53" t="s">
        <v>265</v>
      </c>
      <c r="E56" s="53" t="s">
        <v>364</v>
      </c>
      <c r="F56" s="53"/>
      <c r="G56" s="112">
        <v>94.3</v>
      </c>
      <c r="H56" s="138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3"/>
      <c r="Y56" s="126"/>
      <c r="Z56" s="94">
        <v>68.04</v>
      </c>
      <c r="AA56" s="110">
        <f t="shared" si="3"/>
        <v>72.15270413573703</v>
      </c>
      <c r="AB56" s="192"/>
      <c r="AC56" s="192"/>
    </row>
    <row r="57" spans="1:29" ht="16.5" outlineLevel="5" thickBot="1">
      <c r="A57" s="8" t="s">
        <v>200</v>
      </c>
      <c r="B57" s="15">
        <v>951</v>
      </c>
      <c r="C57" s="9" t="s">
        <v>202</v>
      </c>
      <c r="D57" s="9" t="s">
        <v>261</v>
      </c>
      <c r="E57" s="9" t="s">
        <v>5</v>
      </c>
      <c r="F57" s="9"/>
      <c r="G57" s="140">
        <f>G58</f>
        <v>431.262</v>
      </c>
      <c r="H57" s="138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3"/>
      <c r="Y57" s="126"/>
      <c r="Z57" s="140">
        <f>Z58</f>
        <v>336.15</v>
      </c>
      <c r="AA57" s="110">
        <f t="shared" si="3"/>
        <v>77.94565716432238</v>
      </c>
      <c r="AB57" s="192"/>
      <c r="AC57" s="192"/>
    </row>
    <row r="58" spans="1:29" ht="32.25" outlineLevel="5" thickBot="1">
      <c r="A58" s="69" t="s">
        <v>135</v>
      </c>
      <c r="B58" s="15">
        <v>951</v>
      </c>
      <c r="C58" s="9" t="s">
        <v>202</v>
      </c>
      <c r="D58" s="9" t="s">
        <v>262</v>
      </c>
      <c r="E58" s="9" t="s">
        <v>5</v>
      </c>
      <c r="F58" s="9"/>
      <c r="G58" s="140">
        <f>G59</f>
        <v>431.262</v>
      </c>
      <c r="H58" s="138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43"/>
      <c r="Y58" s="126"/>
      <c r="Z58" s="140">
        <f>Z59</f>
        <v>336.15</v>
      </c>
      <c r="AA58" s="110">
        <f t="shared" si="3"/>
        <v>77.94565716432238</v>
      </c>
      <c r="AB58" s="192"/>
      <c r="AC58" s="192"/>
    </row>
    <row r="59" spans="1:29" ht="32.25" outlineLevel="5" thickBot="1">
      <c r="A59" s="69" t="s">
        <v>136</v>
      </c>
      <c r="B59" s="15">
        <v>951</v>
      </c>
      <c r="C59" s="9" t="s">
        <v>202</v>
      </c>
      <c r="D59" s="9" t="s">
        <v>263</v>
      </c>
      <c r="E59" s="9" t="s">
        <v>5</v>
      </c>
      <c r="F59" s="9"/>
      <c r="G59" s="140">
        <f>G60</f>
        <v>431.262</v>
      </c>
      <c r="H59" s="138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43"/>
      <c r="Y59" s="126"/>
      <c r="Z59" s="140">
        <f>Z60</f>
        <v>336.15</v>
      </c>
      <c r="AA59" s="110">
        <f t="shared" si="3"/>
        <v>77.94565716432238</v>
      </c>
      <c r="AB59" s="192"/>
      <c r="AC59" s="192"/>
    </row>
    <row r="60" spans="1:29" ht="32.25" outlineLevel="5" thickBot="1">
      <c r="A60" s="54" t="s">
        <v>201</v>
      </c>
      <c r="B60" s="50">
        <v>951</v>
      </c>
      <c r="C60" s="51" t="s">
        <v>202</v>
      </c>
      <c r="D60" s="51" t="s">
        <v>268</v>
      </c>
      <c r="E60" s="51" t="s">
        <v>5</v>
      </c>
      <c r="F60" s="51"/>
      <c r="G60" s="136">
        <f>G61</f>
        <v>431.262</v>
      </c>
      <c r="H60" s="138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43"/>
      <c r="Y60" s="126"/>
      <c r="Z60" s="136">
        <f>Z61</f>
        <v>336.15</v>
      </c>
      <c r="AA60" s="110">
        <f t="shared" si="3"/>
        <v>77.94565716432238</v>
      </c>
      <c r="AB60" s="192"/>
      <c r="AC60" s="192"/>
    </row>
    <row r="61" spans="1:29" ht="19.5" customHeight="1" outlineLevel="5" thickBot="1">
      <c r="A61" s="5" t="s">
        <v>100</v>
      </c>
      <c r="B61" s="17">
        <v>951</v>
      </c>
      <c r="C61" s="6" t="s">
        <v>202</v>
      </c>
      <c r="D61" s="6" t="s">
        <v>268</v>
      </c>
      <c r="E61" s="6" t="s">
        <v>95</v>
      </c>
      <c r="F61" s="6"/>
      <c r="G61" s="113">
        <f>G62</f>
        <v>431.262</v>
      </c>
      <c r="H61" s="138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3"/>
      <c r="Y61" s="126"/>
      <c r="Z61" s="113">
        <f>Z62</f>
        <v>336.15</v>
      </c>
      <c r="AA61" s="110">
        <f t="shared" si="3"/>
        <v>77.94565716432238</v>
      </c>
      <c r="AB61" s="192"/>
      <c r="AC61" s="192"/>
    </row>
    <row r="62" spans="1:29" ht="32.25" outlineLevel="5" thickBot="1">
      <c r="A62" s="48" t="s">
        <v>101</v>
      </c>
      <c r="B62" s="52">
        <v>951</v>
      </c>
      <c r="C62" s="53" t="s">
        <v>202</v>
      </c>
      <c r="D62" s="53" t="s">
        <v>268</v>
      </c>
      <c r="E62" s="53" t="s">
        <v>96</v>
      </c>
      <c r="F62" s="53"/>
      <c r="G62" s="112">
        <v>431.262</v>
      </c>
      <c r="H62" s="138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43"/>
      <c r="Y62" s="126"/>
      <c r="Z62" s="94">
        <v>336.15</v>
      </c>
      <c r="AA62" s="110">
        <f t="shared" si="3"/>
        <v>77.94565716432238</v>
      </c>
      <c r="AB62" s="192"/>
      <c r="AC62" s="192"/>
    </row>
    <row r="63" spans="1:29" ht="48" outlineLevel="5" thickBot="1">
      <c r="A63" s="8" t="s">
        <v>27</v>
      </c>
      <c r="B63" s="15">
        <v>951</v>
      </c>
      <c r="C63" s="9" t="s">
        <v>8</v>
      </c>
      <c r="D63" s="9" t="s">
        <v>261</v>
      </c>
      <c r="E63" s="9" t="s">
        <v>5</v>
      </c>
      <c r="F63" s="9"/>
      <c r="G63" s="140">
        <f>G64</f>
        <v>5388.334</v>
      </c>
      <c r="H63" s="138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43"/>
      <c r="Y63" s="126"/>
      <c r="Z63" s="140">
        <f>Z64</f>
        <v>4300.323</v>
      </c>
      <c r="AA63" s="110">
        <f t="shared" si="3"/>
        <v>79.80802600581183</v>
      </c>
      <c r="AB63" s="192"/>
      <c r="AC63" s="192"/>
    </row>
    <row r="64" spans="1:29" ht="34.5" customHeight="1" outlineLevel="3" thickBot="1">
      <c r="A64" s="69" t="s">
        <v>135</v>
      </c>
      <c r="B64" s="15">
        <v>951</v>
      </c>
      <c r="C64" s="10" t="s">
        <v>8</v>
      </c>
      <c r="D64" s="10" t="s">
        <v>262</v>
      </c>
      <c r="E64" s="10" t="s">
        <v>5</v>
      </c>
      <c r="F64" s="10"/>
      <c r="G64" s="133">
        <f>G65</f>
        <v>5388.334</v>
      </c>
      <c r="H64" s="131">
        <f aca="true" t="shared" si="10" ref="H64:X66">H65</f>
        <v>3284.2</v>
      </c>
      <c r="I64" s="131">
        <f t="shared" si="10"/>
        <v>3284.2</v>
      </c>
      <c r="J64" s="131">
        <f t="shared" si="10"/>
        <v>3284.2</v>
      </c>
      <c r="K64" s="131">
        <f t="shared" si="10"/>
        <v>3284.2</v>
      </c>
      <c r="L64" s="131">
        <f t="shared" si="10"/>
        <v>3284.2</v>
      </c>
      <c r="M64" s="131">
        <f t="shared" si="10"/>
        <v>3284.2</v>
      </c>
      <c r="N64" s="131">
        <f t="shared" si="10"/>
        <v>3284.2</v>
      </c>
      <c r="O64" s="131">
        <f t="shared" si="10"/>
        <v>3284.2</v>
      </c>
      <c r="P64" s="131">
        <f t="shared" si="10"/>
        <v>3284.2</v>
      </c>
      <c r="Q64" s="131">
        <f t="shared" si="10"/>
        <v>3284.2</v>
      </c>
      <c r="R64" s="131">
        <f t="shared" si="10"/>
        <v>3284.2</v>
      </c>
      <c r="S64" s="131">
        <f t="shared" si="10"/>
        <v>3284.2</v>
      </c>
      <c r="T64" s="131">
        <f t="shared" si="10"/>
        <v>3284.2</v>
      </c>
      <c r="U64" s="131">
        <f t="shared" si="10"/>
        <v>3284.2</v>
      </c>
      <c r="V64" s="131">
        <f t="shared" si="10"/>
        <v>3284.2</v>
      </c>
      <c r="W64" s="131">
        <f t="shared" si="10"/>
        <v>3284.2</v>
      </c>
      <c r="X64" s="144">
        <f t="shared" si="10"/>
        <v>2834.80374</v>
      </c>
      <c r="Y64" s="126">
        <f>X64/G64*100</f>
        <v>52.61002268975902</v>
      </c>
      <c r="Z64" s="133">
        <f>Z65</f>
        <v>4300.323</v>
      </c>
      <c r="AA64" s="110">
        <f t="shared" si="3"/>
        <v>79.80802600581183</v>
      </c>
      <c r="AB64" s="192"/>
      <c r="AC64" s="192"/>
    </row>
    <row r="65" spans="1:29" ht="32.25" outlineLevel="3" thickBot="1">
      <c r="A65" s="69" t="s">
        <v>136</v>
      </c>
      <c r="B65" s="15">
        <v>951</v>
      </c>
      <c r="C65" s="10" t="s">
        <v>8</v>
      </c>
      <c r="D65" s="10" t="s">
        <v>263</v>
      </c>
      <c r="E65" s="10" t="s">
        <v>5</v>
      </c>
      <c r="F65" s="10"/>
      <c r="G65" s="133">
        <f>G66</f>
        <v>5388.334</v>
      </c>
      <c r="H65" s="134">
        <f t="shared" si="10"/>
        <v>3284.2</v>
      </c>
      <c r="I65" s="134">
        <f t="shared" si="10"/>
        <v>3284.2</v>
      </c>
      <c r="J65" s="134">
        <f t="shared" si="10"/>
        <v>3284.2</v>
      </c>
      <c r="K65" s="134">
        <f t="shared" si="10"/>
        <v>3284.2</v>
      </c>
      <c r="L65" s="134">
        <f t="shared" si="10"/>
        <v>3284.2</v>
      </c>
      <c r="M65" s="134">
        <f t="shared" si="10"/>
        <v>3284.2</v>
      </c>
      <c r="N65" s="134">
        <f t="shared" si="10"/>
        <v>3284.2</v>
      </c>
      <c r="O65" s="134">
        <f t="shared" si="10"/>
        <v>3284.2</v>
      </c>
      <c r="P65" s="134">
        <f t="shared" si="10"/>
        <v>3284.2</v>
      </c>
      <c r="Q65" s="134">
        <f t="shared" si="10"/>
        <v>3284.2</v>
      </c>
      <c r="R65" s="134">
        <f t="shared" si="10"/>
        <v>3284.2</v>
      </c>
      <c r="S65" s="134">
        <f t="shared" si="10"/>
        <v>3284.2</v>
      </c>
      <c r="T65" s="134">
        <f t="shared" si="10"/>
        <v>3284.2</v>
      </c>
      <c r="U65" s="134">
        <f t="shared" si="10"/>
        <v>3284.2</v>
      </c>
      <c r="V65" s="134">
        <f t="shared" si="10"/>
        <v>3284.2</v>
      </c>
      <c r="W65" s="134">
        <f t="shared" si="10"/>
        <v>3284.2</v>
      </c>
      <c r="X65" s="145">
        <f t="shared" si="10"/>
        <v>2834.80374</v>
      </c>
      <c r="Y65" s="126">
        <f>X65/G65*100</f>
        <v>52.61002268975902</v>
      </c>
      <c r="Z65" s="133">
        <f>Z66</f>
        <v>4300.323</v>
      </c>
      <c r="AA65" s="110">
        <f t="shared" si="3"/>
        <v>79.80802600581183</v>
      </c>
      <c r="AB65" s="192"/>
      <c r="AC65" s="192"/>
    </row>
    <row r="66" spans="1:29" ht="48" outlineLevel="4" thickBot="1">
      <c r="A66" s="70" t="s">
        <v>204</v>
      </c>
      <c r="B66" s="50">
        <v>951</v>
      </c>
      <c r="C66" s="51" t="s">
        <v>8</v>
      </c>
      <c r="D66" s="51" t="s">
        <v>265</v>
      </c>
      <c r="E66" s="51" t="s">
        <v>5</v>
      </c>
      <c r="F66" s="51"/>
      <c r="G66" s="136">
        <f>G67+G71</f>
        <v>5388.334</v>
      </c>
      <c r="H66" s="137">
        <f t="shared" si="10"/>
        <v>3284.2</v>
      </c>
      <c r="I66" s="137">
        <f t="shared" si="10"/>
        <v>3284.2</v>
      </c>
      <c r="J66" s="137">
        <f t="shared" si="10"/>
        <v>3284.2</v>
      </c>
      <c r="K66" s="137">
        <f t="shared" si="10"/>
        <v>3284.2</v>
      </c>
      <c r="L66" s="137">
        <f t="shared" si="10"/>
        <v>3284.2</v>
      </c>
      <c r="M66" s="137">
        <f t="shared" si="10"/>
        <v>3284.2</v>
      </c>
      <c r="N66" s="137">
        <f t="shared" si="10"/>
        <v>3284.2</v>
      </c>
      <c r="O66" s="137">
        <f t="shared" si="10"/>
        <v>3284.2</v>
      </c>
      <c r="P66" s="137">
        <f t="shared" si="10"/>
        <v>3284.2</v>
      </c>
      <c r="Q66" s="137">
        <f t="shared" si="10"/>
        <v>3284.2</v>
      </c>
      <c r="R66" s="137">
        <f t="shared" si="10"/>
        <v>3284.2</v>
      </c>
      <c r="S66" s="137">
        <f t="shared" si="10"/>
        <v>3284.2</v>
      </c>
      <c r="T66" s="137">
        <f t="shared" si="10"/>
        <v>3284.2</v>
      </c>
      <c r="U66" s="137">
        <f t="shared" si="10"/>
        <v>3284.2</v>
      </c>
      <c r="V66" s="137">
        <f t="shared" si="10"/>
        <v>3284.2</v>
      </c>
      <c r="W66" s="137">
        <f t="shared" si="10"/>
        <v>3284.2</v>
      </c>
      <c r="X66" s="137">
        <f t="shared" si="10"/>
        <v>2834.80374</v>
      </c>
      <c r="Y66" s="126">
        <f>X66/G66*100</f>
        <v>52.61002268975902</v>
      </c>
      <c r="Z66" s="136">
        <f>Z67+Z71</f>
        <v>4300.323</v>
      </c>
      <c r="AA66" s="110">
        <f t="shared" si="3"/>
        <v>79.80802600581183</v>
      </c>
      <c r="AB66" s="192"/>
      <c r="AC66" s="192"/>
    </row>
    <row r="67" spans="1:29" ht="32.25" outlineLevel="5" thickBot="1">
      <c r="A67" s="5" t="s">
        <v>94</v>
      </c>
      <c r="B67" s="17">
        <v>951</v>
      </c>
      <c r="C67" s="6" t="s">
        <v>8</v>
      </c>
      <c r="D67" s="6" t="s">
        <v>265</v>
      </c>
      <c r="E67" s="6" t="s">
        <v>91</v>
      </c>
      <c r="F67" s="6"/>
      <c r="G67" s="113">
        <f>G68+G69+G70</f>
        <v>5388.334</v>
      </c>
      <c r="H67" s="141">
        <v>3284.2</v>
      </c>
      <c r="I67" s="113">
        <v>3284.2</v>
      </c>
      <c r="J67" s="113">
        <v>3284.2</v>
      </c>
      <c r="K67" s="113">
        <v>3284.2</v>
      </c>
      <c r="L67" s="113">
        <v>3284.2</v>
      </c>
      <c r="M67" s="113">
        <v>3284.2</v>
      </c>
      <c r="N67" s="113">
        <v>3284.2</v>
      </c>
      <c r="O67" s="113">
        <v>3284.2</v>
      </c>
      <c r="P67" s="113">
        <v>3284.2</v>
      </c>
      <c r="Q67" s="113">
        <v>3284.2</v>
      </c>
      <c r="R67" s="113">
        <v>3284.2</v>
      </c>
      <c r="S67" s="113">
        <v>3284.2</v>
      </c>
      <c r="T67" s="113">
        <v>3284.2</v>
      </c>
      <c r="U67" s="113">
        <v>3284.2</v>
      </c>
      <c r="V67" s="113">
        <v>3284.2</v>
      </c>
      <c r="W67" s="139">
        <v>3284.2</v>
      </c>
      <c r="X67" s="142">
        <v>2834.80374</v>
      </c>
      <c r="Y67" s="126">
        <f>X67/G67*100</f>
        <v>52.61002268975902</v>
      </c>
      <c r="Z67" s="113">
        <f>Z68+Z69+Z70</f>
        <v>4300.323</v>
      </c>
      <c r="AA67" s="110">
        <f t="shared" si="3"/>
        <v>79.80802600581183</v>
      </c>
      <c r="AB67" s="192"/>
      <c r="AC67" s="192"/>
    </row>
    <row r="68" spans="1:29" ht="19.5" customHeight="1" outlineLevel="5" thickBot="1">
      <c r="A68" s="48" t="s">
        <v>258</v>
      </c>
      <c r="B68" s="52">
        <v>951</v>
      </c>
      <c r="C68" s="53" t="s">
        <v>8</v>
      </c>
      <c r="D68" s="53" t="s">
        <v>265</v>
      </c>
      <c r="E68" s="53" t="s">
        <v>92</v>
      </c>
      <c r="F68" s="53"/>
      <c r="G68" s="112">
        <v>4080.934</v>
      </c>
      <c r="H68" s="138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43"/>
      <c r="Y68" s="126"/>
      <c r="Z68" s="94">
        <v>3291.077</v>
      </c>
      <c r="AA68" s="110">
        <f t="shared" si="3"/>
        <v>80.64519053726427</v>
      </c>
      <c r="AB68" s="192"/>
      <c r="AC68" s="192"/>
    </row>
    <row r="69" spans="1:29" ht="31.5" customHeight="1" outlineLevel="5" thickBot="1">
      <c r="A69" s="48" t="s">
        <v>260</v>
      </c>
      <c r="B69" s="52">
        <v>951</v>
      </c>
      <c r="C69" s="53" t="s">
        <v>8</v>
      </c>
      <c r="D69" s="53" t="s">
        <v>265</v>
      </c>
      <c r="E69" s="53" t="s">
        <v>93</v>
      </c>
      <c r="F69" s="53"/>
      <c r="G69" s="112">
        <v>1.6</v>
      </c>
      <c r="H69" s="138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43"/>
      <c r="Y69" s="126"/>
      <c r="Z69" s="94">
        <v>0</v>
      </c>
      <c r="AA69" s="110">
        <f t="shared" si="3"/>
        <v>0</v>
      </c>
      <c r="AB69" s="192"/>
      <c r="AC69" s="192"/>
    </row>
    <row r="70" spans="1:29" ht="48" outlineLevel="5" thickBot="1">
      <c r="A70" s="48" t="s">
        <v>253</v>
      </c>
      <c r="B70" s="52">
        <v>951</v>
      </c>
      <c r="C70" s="53" t="s">
        <v>8</v>
      </c>
      <c r="D70" s="53" t="s">
        <v>265</v>
      </c>
      <c r="E70" s="53" t="s">
        <v>254</v>
      </c>
      <c r="F70" s="53"/>
      <c r="G70" s="112">
        <v>1305.8</v>
      </c>
      <c r="H70" s="138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43"/>
      <c r="Y70" s="126"/>
      <c r="Z70" s="94">
        <v>1009.246</v>
      </c>
      <c r="AA70" s="110">
        <f t="shared" si="3"/>
        <v>77.28947771481086</v>
      </c>
      <c r="AB70" s="192"/>
      <c r="AC70" s="192"/>
    </row>
    <row r="71" spans="1:29" ht="18" customHeight="1" outlineLevel="5" thickBot="1">
      <c r="A71" s="5" t="s">
        <v>100</v>
      </c>
      <c r="B71" s="17">
        <v>951</v>
      </c>
      <c r="C71" s="6" t="s">
        <v>8</v>
      </c>
      <c r="D71" s="6" t="s">
        <v>265</v>
      </c>
      <c r="E71" s="6" t="s">
        <v>95</v>
      </c>
      <c r="F71" s="6"/>
      <c r="G71" s="113">
        <f>G72</f>
        <v>0</v>
      </c>
      <c r="H71" s="138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43"/>
      <c r="Y71" s="126"/>
      <c r="Z71" s="113">
        <f>Z72</f>
        <v>0</v>
      </c>
      <c r="AA71" s="110">
        <v>0</v>
      </c>
      <c r="AB71" s="192"/>
      <c r="AC71" s="192"/>
    </row>
    <row r="72" spans="1:29" ht="32.25" outlineLevel="5" thickBot="1">
      <c r="A72" s="48" t="s">
        <v>101</v>
      </c>
      <c r="B72" s="52">
        <v>951</v>
      </c>
      <c r="C72" s="53" t="s">
        <v>8</v>
      </c>
      <c r="D72" s="53" t="s">
        <v>265</v>
      </c>
      <c r="E72" s="53" t="s">
        <v>96</v>
      </c>
      <c r="F72" s="53"/>
      <c r="G72" s="112">
        <v>0</v>
      </c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43"/>
      <c r="Y72" s="126"/>
      <c r="Z72" s="112">
        <v>0</v>
      </c>
      <c r="AA72" s="110">
        <v>0</v>
      </c>
      <c r="AB72" s="192"/>
      <c r="AC72" s="192"/>
    </row>
    <row r="73" spans="1:29" ht="16.5" outlineLevel="5" thickBot="1">
      <c r="A73" s="8" t="s">
        <v>207</v>
      </c>
      <c r="B73" s="15">
        <v>951</v>
      </c>
      <c r="C73" s="9" t="s">
        <v>209</v>
      </c>
      <c r="D73" s="9" t="s">
        <v>261</v>
      </c>
      <c r="E73" s="9" t="s">
        <v>5</v>
      </c>
      <c r="F73" s="9"/>
      <c r="G73" s="140">
        <f>G74</f>
        <v>0</v>
      </c>
      <c r="H73" s="138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43"/>
      <c r="Y73" s="126"/>
      <c r="Z73" s="140">
        <f>Z74</f>
        <v>0</v>
      </c>
      <c r="AA73" s="110">
        <v>0</v>
      </c>
      <c r="AB73" s="192"/>
      <c r="AC73" s="192"/>
    </row>
    <row r="74" spans="1:29" ht="32.25" outlineLevel="5" thickBot="1">
      <c r="A74" s="69" t="s">
        <v>135</v>
      </c>
      <c r="B74" s="15">
        <v>951</v>
      </c>
      <c r="C74" s="9" t="s">
        <v>209</v>
      </c>
      <c r="D74" s="9" t="s">
        <v>262</v>
      </c>
      <c r="E74" s="9" t="s">
        <v>5</v>
      </c>
      <c r="F74" s="9"/>
      <c r="G74" s="140">
        <f>G75</f>
        <v>0</v>
      </c>
      <c r="H74" s="138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43"/>
      <c r="Y74" s="126"/>
      <c r="Z74" s="140">
        <f>Z75</f>
        <v>0</v>
      </c>
      <c r="AA74" s="110">
        <v>0</v>
      </c>
      <c r="AB74" s="192"/>
      <c r="AC74" s="192"/>
    </row>
    <row r="75" spans="1:29" ht="32.25" outlineLevel="5" thickBot="1">
      <c r="A75" s="69" t="s">
        <v>136</v>
      </c>
      <c r="B75" s="15">
        <v>951</v>
      </c>
      <c r="C75" s="9" t="s">
        <v>209</v>
      </c>
      <c r="D75" s="9" t="s">
        <v>263</v>
      </c>
      <c r="E75" s="9" t="s">
        <v>5</v>
      </c>
      <c r="F75" s="9"/>
      <c r="G75" s="140">
        <f>G76</f>
        <v>0</v>
      </c>
      <c r="H75" s="138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43"/>
      <c r="Y75" s="126"/>
      <c r="Z75" s="140">
        <f>Z76</f>
        <v>0</v>
      </c>
      <c r="AA75" s="110">
        <v>0</v>
      </c>
      <c r="AB75" s="192"/>
      <c r="AC75" s="192"/>
    </row>
    <row r="76" spans="1:29" ht="32.25" outlineLevel="5" thickBot="1">
      <c r="A76" s="54" t="s">
        <v>208</v>
      </c>
      <c r="B76" s="50">
        <v>951</v>
      </c>
      <c r="C76" s="51" t="s">
        <v>209</v>
      </c>
      <c r="D76" s="51" t="s">
        <v>269</v>
      </c>
      <c r="E76" s="51" t="s">
        <v>5</v>
      </c>
      <c r="F76" s="51"/>
      <c r="G76" s="136">
        <f>G77</f>
        <v>0</v>
      </c>
      <c r="H76" s="138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43"/>
      <c r="Y76" s="126"/>
      <c r="Z76" s="136">
        <f>Z77</f>
        <v>0</v>
      </c>
      <c r="AA76" s="110">
        <v>0</v>
      </c>
      <c r="AB76" s="192"/>
      <c r="AC76" s="192"/>
    </row>
    <row r="77" spans="1:29" ht="16.5" outlineLevel="5" thickBot="1">
      <c r="A77" s="5" t="s">
        <v>242</v>
      </c>
      <c r="B77" s="17">
        <v>951</v>
      </c>
      <c r="C77" s="6" t="s">
        <v>209</v>
      </c>
      <c r="D77" s="6" t="s">
        <v>269</v>
      </c>
      <c r="E77" s="6" t="s">
        <v>244</v>
      </c>
      <c r="F77" s="6"/>
      <c r="G77" s="113">
        <f>G78</f>
        <v>0</v>
      </c>
      <c r="H77" s="138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43"/>
      <c r="Y77" s="126"/>
      <c r="Z77" s="113">
        <f>Z78</f>
        <v>0</v>
      </c>
      <c r="AA77" s="110">
        <v>0</v>
      </c>
      <c r="AB77" s="192"/>
      <c r="AC77" s="192"/>
    </row>
    <row r="78" spans="1:29" ht="16.5" outlineLevel="5" thickBot="1">
      <c r="A78" s="48" t="s">
        <v>243</v>
      </c>
      <c r="B78" s="52">
        <v>951</v>
      </c>
      <c r="C78" s="53" t="s">
        <v>209</v>
      </c>
      <c r="D78" s="53" t="s">
        <v>269</v>
      </c>
      <c r="E78" s="53" t="s">
        <v>245</v>
      </c>
      <c r="F78" s="53"/>
      <c r="G78" s="112">
        <v>0</v>
      </c>
      <c r="H78" s="138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43"/>
      <c r="Y78" s="126"/>
      <c r="Z78" s="112">
        <v>0</v>
      </c>
      <c r="AA78" s="110">
        <v>0</v>
      </c>
      <c r="AB78" s="192"/>
      <c r="AC78" s="192"/>
    </row>
    <row r="79" spans="1:29" ht="16.5" outlineLevel="3" thickBot="1">
      <c r="A79" s="8" t="s">
        <v>28</v>
      </c>
      <c r="B79" s="15">
        <v>951</v>
      </c>
      <c r="C79" s="9" t="s">
        <v>9</v>
      </c>
      <c r="D79" s="9" t="s">
        <v>261</v>
      </c>
      <c r="E79" s="9" t="s">
        <v>5</v>
      </c>
      <c r="F79" s="9"/>
      <c r="G79" s="140">
        <f>G80</f>
        <v>200</v>
      </c>
      <c r="H79" s="131">
        <f aca="true" t="shared" si="11" ref="H79:X81">H80</f>
        <v>0</v>
      </c>
      <c r="I79" s="131">
        <f t="shared" si="11"/>
        <v>0</v>
      </c>
      <c r="J79" s="131">
        <f t="shared" si="11"/>
        <v>0</v>
      </c>
      <c r="K79" s="131">
        <f t="shared" si="11"/>
        <v>0</v>
      </c>
      <c r="L79" s="131">
        <f t="shared" si="11"/>
        <v>0</v>
      </c>
      <c r="M79" s="131">
        <f t="shared" si="11"/>
        <v>0</v>
      </c>
      <c r="N79" s="131">
        <f t="shared" si="11"/>
        <v>0</v>
      </c>
      <c r="O79" s="131">
        <f t="shared" si="11"/>
        <v>0</v>
      </c>
      <c r="P79" s="131">
        <f t="shared" si="11"/>
        <v>0</v>
      </c>
      <c r="Q79" s="131">
        <f t="shared" si="11"/>
        <v>0</v>
      </c>
      <c r="R79" s="131">
        <f t="shared" si="11"/>
        <v>0</v>
      </c>
      <c r="S79" s="131">
        <f t="shared" si="11"/>
        <v>0</v>
      </c>
      <c r="T79" s="131">
        <f t="shared" si="11"/>
        <v>0</v>
      </c>
      <c r="U79" s="131">
        <f t="shared" si="11"/>
        <v>0</v>
      </c>
      <c r="V79" s="131">
        <f t="shared" si="11"/>
        <v>0</v>
      </c>
      <c r="W79" s="131">
        <f t="shared" si="11"/>
        <v>0</v>
      </c>
      <c r="X79" s="144">
        <f t="shared" si="11"/>
        <v>0</v>
      </c>
      <c r="Y79" s="126">
        <f aca="true" t="shared" si="12" ref="Y79:Y86">X79/G79*100</f>
        <v>0</v>
      </c>
      <c r="Z79" s="140">
        <f>Z80</f>
        <v>0</v>
      </c>
      <c r="AA79" s="110">
        <f aca="true" t="shared" si="13" ref="AA79:AA139">Z79/G79*100</f>
        <v>0</v>
      </c>
      <c r="AB79" s="192"/>
      <c r="AC79" s="192"/>
    </row>
    <row r="80" spans="1:29" ht="32.25" outlineLevel="3" thickBot="1">
      <c r="A80" s="69" t="s">
        <v>135</v>
      </c>
      <c r="B80" s="15">
        <v>951</v>
      </c>
      <c r="C80" s="10" t="s">
        <v>9</v>
      </c>
      <c r="D80" s="10" t="s">
        <v>262</v>
      </c>
      <c r="E80" s="10" t="s">
        <v>5</v>
      </c>
      <c r="F80" s="10"/>
      <c r="G80" s="133">
        <f>G81</f>
        <v>200</v>
      </c>
      <c r="H80" s="134">
        <f t="shared" si="11"/>
        <v>0</v>
      </c>
      <c r="I80" s="134">
        <f t="shared" si="11"/>
        <v>0</v>
      </c>
      <c r="J80" s="134">
        <f t="shared" si="11"/>
        <v>0</v>
      </c>
      <c r="K80" s="134">
        <f t="shared" si="11"/>
        <v>0</v>
      </c>
      <c r="L80" s="134">
        <f t="shared" si="11"/>
        <v>0</v>
      </c>
      <c r="M80" s="134">
        <f t="shared" si="11"/>
        <v>0</v>
      </c>
      <c r="N80" s="134">
        <f t="shared" si="11"/>
        <v>0</v>
      </c>
      <c r="O80" s="134">
        <f t="shared" si="11"/>
        <v>0</v>
      </c>
      <c r="P80" s="134">
        <f t="shared" si="11"/>
        <v>0</v>
      </c>
      <c r="Q80" s="134">
        <f t="shared" si="11"/>
        <v>0</v>
      </c>
      <c r="R80" s="134">
        <f t="shared" si="11"/>
        <v>0</v>
      </c>
      <c r="S80" s="134">
        <f t="shared" si="11"/>
        <v>0</v>
      </c>
      <c r="T80" s="134">
        <f t="shared" si="11"/>
        <v>0</v>
      </c>
      <c r="U80" s="134">
        <f t="shared" si="11"/>
        <v>0</v>
      </c>
      <c r="V80" s="134">
        <f t="shared" si="11"/>
        <v>0</v>
      </c>
      <c r="W80" s="134">
        <f t="shared" si="11"/>
        <v>0</v>
      </c>
      <c r="X80" s="145">
        <f t="shared" si="11"/>
        <v>0</v>
      </c>
      <c r="Y80" s="126">
        <f t="shared" si="12"/>
        <v>0</v>
      </c>
      <c r="Z80" s="133">
        <f>Z81</f>
        <v>0</v>
      </c>
      <c r="AA80" s="110">
        <f t="shared" si="13"/>
        <v>0</v>
      </c>
      <c r="AB80" s="192"/>
      <c r="AC80" s="192"/>
    </row>
    <row r="81" spans="1:29" ht="32.25" outlineLevel="4" thickBot="1">
      <c r="A81" s="69" t="s">
        <v>136</v>
      </c>
      <c r="B81" s="15">
        <v>951</v>
      </c>
      <c r="C81" s="10" t="s">
        <v>9</v>
      </c>
      <c r="D81" s="10" t="s">
        <v>263</v>
      </c>
      <c r="E81" s="10" t="s">
        <v>5</v>
      </c>
      <c r="F81" s="10"/>
      <c r="G81" s="133">
        <f>G82</f>
        <v>200</v>
      </c>
      <c r="H81" s="137">
        <f t="shared" si="11"/>
        <v>0</v>
      </c>
      <c r="I81" s="137">
        <f t="shared" si="11"/>
        <v>0</v>
      </c>
      <c r="J81" s="137">
        <f t="shared" si="11"/>
        <v>0</v>
      </c>
      <c r="K81" s="137">
        <f t="shared" si="11"/>
        <v>0</v>
      </c>
      <c r="L81" s="137">
        <f t="shared" si="11"/>
        <v>0</v>
      </c>
      <c r="M81" s="137">
        <f t="shared" si="11"/>
        <v>0</v>
      </c>
      <c r="N81" s="137">
        <f t="shared" si="11"/>
        <v>0</v>
      </c>
      <c r="O81" s="137">
        <f t="shared" si="11"/>
        <v>0</v>
      </c>
      <c r="P81" s="137">
        <f t="shared" si="11"/>
        <v>0</v>
      </c>
      <c r="Q81" s="137">
        <f t="shared" si="11"/>
        <v>0</v>
      </c>
      <c r="R81" s="137">
        <f t="shared" si="11"/>
        <v>0</v>
      </c>
      <c r="S81" s="137">
        <f t="shared" si="11"/>
        <v>0</v>
      </c>
      <c r="T81" s="137">
        <f t="shared" si="11"/>
        <v>0</v>
      </c>
      <c r="U81" s="137">
        <f t="shared" si="11"/>
        <v>0</v>
      </c>
      <c r="V81" s="137">
        <f t="shared" si="11"/>
        <v>0</v>
      </c>
      <c r="W81" s="137">
        <f t="shared" si="11"/>
        <v>0</v>
      </c>
      <c r="X81" s="146">
        <f t="shared" si="11"/>
        <v>0</v>
      </c>
      <c r="Y81" s="126">
        <f t="shared" si="12"/>
        <v>0</v>
      </c>
      <c r="Z81" s="133">
        <f>Z82</f>
        <v>0</v>
      </c>
      <c r="AA81" s="110">
        <f t="shared" si="13"/>
        <v>0</v>
      </c>
      <c r="AB81" s="192"/>
      <c r="AC81" s="192"/>
    </row>
    <row r="82" spans="1:29" ht="32.25" outlineLevel="5" thickBot="1">
      <c r="A82" s="54" t="s">
        <v>139</v>
      </c>
      <c r="B82" s="50">
        <v>951</v>
      </c>
      <c r="C82" s="51" t="s">
        <v>9</v>
      </c>
      <c r="D82" s="51" t="s">
        <v>270</v>
      </c>
      <c r="E82" s="51" t="s">
        <v>5</v>
      </c>
      <c r="F82" s="51"/>
      <c r="G82" s="136">
        <f>G83</f>
        <v>200</v>
      </c>
      <c r="H82" s="141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39"/>
      <c r="X82" s="142">
        <v>0</v>
      </c>
      <c r="Y82" s="126">
        <f t="shared" si="12"/>
        <v>0</v>
      </c>
      <c r="Z82" s="136">
        <f>Z83</f>
        <v>0</v>
      </c>
      <c r="AA82" s="110">
        <f t="shared" si="13"/>
        <v>0</v>
      </c>
      <c r="AB82" s="192"/>
      <c r="AC82" s="192"/>
    </row>
    <row r="83" spans="1:29" ht="15.75" customHeight="1" outlineLevel="3" thickBot="1">
      <c r="A83" s="99" t="s">
        <v>109</v>
      </c>
      <c r="B83" s="114">
        <v>951</v>
      </c>
      <c r="C83" s="101" t="s">
        <v>9</v>
      </c>
      <c r="D83" s="101" t="s">
        <v>270</v>
      </c>
      <c r="E83" s="101" t="s">
        <v>108</v>
      </c>
      <c r="F83" s="101"/>
      <c r="G83" s="147">
        <v>200</v>
      </c>
      <c r="H83" s="148" t="e">
        <f aca="true" t="shared" si="14" ref="H83:X83">H84+H92+H100+H103+H111+H132+H139+H154</f>
        <v>#REF!</v>
      </c>
      <c r="I83" s="148" t="e">
        <f t="shared" si="14"/>
        <v>#REF!</v>
      </c>
      <c r="J83" s="148" t="e">
        <f t="shared" si="14"/>
        <v>#REF!</v>
      </c>
      <c r="K83" s="148" t="e">
        <f t="shared" si="14"/>
        <v>#REF!</v>
      </c>
      <c r="L83" s="148" t="e">
        <f t="shared" si="14"/>
        <v>#REF!</v>
      </c>
      <c r="M83" s="148" t="e">
        <f t="shared" si="14"/>
        <v>#REF!</v>
      </c>
      <c r="N83" s="148" t="e">
        <f t="shared" si="14"/>
        <v>#REF!</v>
      </c>
      <c r="O83" s="148" t="e">
        <f t="shared" si="14"/>
        <v>#REF!</v>
      </c>
      <c r="P83" s="148" t="e">
        <f t="shared" si="14"/>
        <v>#REF!</v>
      </c>
      <c r="Q83" s="148" t="e">
        <f t="shared" si="14"/>
        <v>#REF!</v>
      </c>
      <c r="R83" s="148" t="e">
        <f t="shared" si="14"/>
        <v>#REF!</v>
      </c>
      <c r="S83" s="148" t="e">
        <f t="shared" si="14"/>
        <v>#REF!</v>
      </c>
      <c r="T83" s="148" t="e">
        <f t="shared" si="14"/>
        <v>#REF!</v>
      </c>
      <c r="U83" s="148" t="e">
        <f t="shared" si="14"/>
        <v>#REF!</v>
      </c>
      <c r="V83" s="148" t="e">
        <f t="shared" si="14"/>
        <v>#REF!</v>
      </c>
      <c r="W83" s="148" t="e">
        <f t="shared" si="14"/>
        <v>#REF!</v>
      </c>
      <c r="X83" s="148" t="e">
        <f t="shared" si="14"/>
        <v>#REF!</v>
      </c>
      <c r="Y83" s="149" t="e">
        <f t="shared" si="12"/>
        <v>#REF!</v>
      </c>
      <c r="Z83" s="147">
        <v>0</v>
      </c>
      <c r="AA83" s="110">
        <f t="shared" si="13"/>
        <v>0</v>
      </c>
      <c r="AB83" s="192"/>
      <c r="AC83" s="192"/>
    </row>
    <row r="84" spans="1:29" ht="16.5" outlineLevel="3" thickBot="1">
      <c r="A84" s="8" t="s">
        <v>29</v>
      </c>
      <c r="B84" s="15">
        <v>951</v>
      </c>
      <c r="C84" s="9" t="s">
        <v>67</v>
      </c>
      <c r="D84" s="9" t="s">
        <v>261</v>
      </c>
      <c r="E84" s="9" t="s">
        <v>5</v>
      </c>
      <c r="F84" s="9"/>
      <c r="G84" s="140">
        <f>G85+G138</f>
        <v>57157.57807</v>
      </c>
      <c r="H84" s="134" t="e">
        <f>H85+#REF!</f>
        <v>#REF!</v>
      </c>
      <c r="I84" s="134" t="e">
        <f>I85+#REF!</f>
        <v>#REF!</v>
      </c>
      <c r="J84" s="134" t="e">
        <f>J85+#REF!</f>
        <v>#REF!</v>
      </c>
      <c r="K84" s="134" t="e">
        <f>K85+#REF!</f>
        <v>#REF!</v>
      </c>
      <c r="L84" s="134" t="e">
        <f>L85+#REF!</f>
        <v>#REF!</v>
      </c>
      <c r="M84" s="134" t="e">
        <f>M85+#REF!</f>
        <v>#REF!</v>
      </c>
      <c r="N84" s="134" t="e">
        <f>N85+#REF!</f>
        <v>#REF!</v>
      </c>
      <c r="O84" s="134" t="e">
        <f>O85+#REF!</f>
        <v>#REF!</v>
      </c>
      <c r="P84" s="134" t="e">
        <f>P85+#REF!</f>
        <v>#REF!</v>
      </c>
      <c r="Q84" s="134" t="e">
        <f>Q85+#REF!</f>
        <v>#REF!</v>
      </c>
      <c r="R84" s="134" t="e">
        <f>R85+#REF!</f>
        <v>#REF!</v>
      </c>
      <c r="S84" s="134" t="e">
        <f>S85+#REF!</f>
        <v>#REF!</v>
      </c>
      <c r="T84" s="134" t="e">
        <f>T85+#REF!</f>
        <v>#REF!</v>
      </c>
      <c r="U84" s="134" t="e">
        <f>U85+#REF!</f>
        <v>#REF!</v>
      </c>
      <c r="V84" s="134" t="e">
        <f>V85+#REF!</f>
        <v>#REF!</v>
      </c>
      <c r="W84" s="134" t="e">
        <f>W85+#REF!</f>
        <v>#REF!</v>
      </c>
      <c r="X84" s="134" t="e">
        <f>X85+#REF!</f>
        <v>#REF!</v>
      </c>
      <c r="Y84" s="126" t="e">
        <f t="shared" si="12"/>
        <v>#REF!</v>
      </c>
      <c r="Z84" s="140">
        <f>Z85+Z138</f>
        <v>43473.26900000001</v>
      </c>
      <c r="AA84" s="110">
        <f t="shared" si="13"/>
        <v>76.05862681368158</v>
      </c>
      <c r="AB84" s="192"/>
      <c r="AC84" s="192"/>
    </row>
    <row r="85" spans="1:29" ht="32.25" outlineLevel="4" thickBot="1">
      <c r="A85" s="69" t="s">
        <v>135</v>
      </c>
      <c r="B85" s="15">
        <v>951</v>
      </c>
      <c r="C85" s="10" t="s">
        <v>67</v>
      </c>
      <c r="D85" s="10" t="s">
        <v>262</v>
      </c>
      <c r="E85" s="10" t="s">
        <v>5</v>
      </c>
      <c r="F85" s="10"/>
      <c r="G85" s="133">
        <f>G86</f>
        <v>45390.96907</v>
      </c>
      <c r="H85" s="137">
        <f aca="true" t="shared" si="15" ref="H85:X85">H86</f>
        <v>0</v>
      </c>
      <c r="I85" s="137">
        <f t="shared" si="15"/>
        <v>0</v>
      </c>
      <c r="J85" s="137">
        <f t="shared" si="15"/>
        <v>0</v>
      </c>
      <c r="K85" s="137">
        <f t="shared" si="15"/>
        <v>0</v>
      </c>
      <c r="L85" s="137">
        <f t="shared" si="15"/>
        <v>0</v>
      </c>
      <c r="M85" s="137">
        <f t="shared" si="15"/>
        <v>0</v>
      </c>
      <c r="N85" s="137">
        <f t="shared" si="15"/>
        <v>0</v>
      </c>
      <c r="O85" s="137">
        <f t="shared" si="15"/>
        <v>0</v>
      </c>
      <c r="P85" s="137">
        <f t="shared" si="15"/>
        <v>0</v>
      </c>
      <c r="Q85" s="137">
        <f t="shared" si="15"/>
        <v>0</v>
      </c>
      <c r="R85" s="137">
        <f t="shared" si="15"/>
        <v>0</v>
      </c>
      <c r="S85" s="137">
        <f t="shared" si="15"/>
        <v>0</v>
      </c>
      <c r="T85" s="137">
        <f t="shared" si="15"/>
        <v>0</v>
      </c>
      <c r="U85" s="137">
        <f t="shared" si="15"/>
        <v>0</v>
      </c>
      <c r="V85" s="137">
        <f t="shared" si="15"/>
        <v>0</v>
      </c>
      <c r="W85" s="137">
        <f t="shared" si="15"/>
        <v>0</v>
      </c>
      <c r="X85" s="146">
        <f t="shared" si="15"/>
        <v>950</v>
      </c>
      <c r="Y85" s="126">
        <f t="shared" si="12"/>
        <v>2.09292733656986</v>
      </c>
      <c r="Z85" s="133">
        <f>Z86</f>
        <v>34635.05900000001</v>
      </c>
      <c r="AA85" s="110">
        <f t="shared" si="13"/>
        <v>76.3038545103263</v>
      </c>
      <c r="AB85" s="192"/>
      <c r="AC85" s="192"/>
    </row>
    <row r="86" spans="1:29" ht="32.25" outlineLevel="5" thickBot="1">
      <c r="A86" s="69" t="s">
        <v>136</v>
      </c>
      <c r="B86" s="15">
        <v>951</v>
      </c>
      <c r="C86" s="10" t="s">
        <v>67</v>
      </c>
      <c r="D86" s="10" t="s">
        <v>263</v>
      </c>
      <c r="E86" s="10" t="s">
        <v>5</v>
      </c>
      <c r="F86" s="10"/>
      <c r="G86" s="133">
        <f>G87+G94+G107+G103+G118+G125+G132</f>
        <v>45390.96907</v>
      </c>
      <c r="H86" s="141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39"/>
      <c r="X86" s="142">
        <v>950</v>
      </c>
      <c r="Y86" s="126">
        <f t="shared" si="12"/>
        <v>2.09292733656986</v>
      </c>
      <c r="Z86" s="133">
        <f>Z87+Z94+Z107+Z103+Z118+Z125+Z132</f>
        <v>34635.05900000001</v>
      </c>
      <c r="AA86" s="110">
        <f t="shared" si="13"/>
        <v>76.3038545103263</v>
      </c>
      <c r="AB86" s="192"/>
      <c r="AC86" s="192"/>
    </row>
    <row r="87" spans="1:29" ht="18.75" customHeight="1" outlineLevel="5" thickBot="1">
      <c r="A87" s="54" t="s">
        <v>30</v>
      </c>
      <c r="B87" s="50">
        <v>951</v>
      </c>
      <c r="C87" s="51" t="s">
        <v>67</v>
      </c>
      <c r="D87" s="51" t="s">
        <v>271</v>
      </c>
      <c r="E87" s="51" t="s">
        <v>5</v>
      </c>
      <c r="F87" s="51"/>
      <c r="G87" s="136">
        <f>G88+G92</f>
        <v>2045</v>
      </c>
      <c r="H87" s="138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43"/>
      <c r="Y87" s="126"/>
      <c r="Z87" s="136">
        <f>Z88+Z92</f>
        <v>1231.605</v>
      </c>
      <c r="AA87" s="110">
        <f t="shared" si="13"/>
        <v>60.22518337408314</v>
      </c>
      <c r="AB87" s="192"/>
      <c r="AC87" s="192"/>
    </row>
    <row r="88" spans="1:29" ht="32.25" outlineLevel="5" thickBot="1">
      <c r="A88" s="5" t="s">
        <v>94</v>
      </c>
      <c r="B88" s="17">
        <v>951</v>
      </c>
      <c r="C88" s="6" t="s">
        <v>67</v>
      </c>
      <c r="D88" s="6" t="s">
        <v>271</v>
      </c>
      <c r="E88" s="6" t="s">
        <v>91</v>
      </c>
      <c r="F88" s="6"/>
      <c r="G88" s="113">
        <f>G89+G90+G91</f>
        <v>1479.728</v>
      </c>
      <c r="H88" s="138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43"/>
      <c r="Y88" s="126"/>
      <c r="Z88" s="113">
        <f>Z89+Z90+Z91</f>
        <v>1164.435</v>
      </c>
      <c r="AA88" s="110">
        <f t="shared" si="13"/>
        <v>78.69250294648745</v>
      </c>
      <c r="AB88" s="192"/>
      <c r="AC88" s="192"/>
    </row>
    <row r="89" spans="1:29" ht="19.5" customHeight="1" outlineLevel="5" thickBot="1">
      <c r="A89" s="48" t="s">
        <v>258</v>
      </c>
      <c r="B89" s="52">
        <v>951</v>
      </c>
      <c r="C89" s="53" t="s">
        <v>67</v>
      </c>
      <c r="D89" s="53" t="s">
        <v>271</v>
      </c>
      <c r="E89" s="53" t="s">
        <v>92</v>
      </c>
      <c r="F89" s="53"/>
      <c r="G89" s="112">
        <v>1138.359</v>
      </c>
      <c r="H89" s="138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43"/>
      <c r="Y89" s="126"/>
      <c r="Z89" s="94">
        <v>895.891</v>
      </c>
      <c r="AA89" s="110">
        <f t="shared" si="13"/>
        <v>78.70021671546499</v>
      </c>
      <c r="AB89" s="192"/>
      <c r="AC89" s="192"/>
    </row>
    <row r="90" spans="1:29" ht="30.75" customHeight="1" outlineLevel="5" thickBot="1">
      <c r="A90" s="48" t="s">
        <v>260</v>
      </c>
      <c r="B90" s="52">
        <v>951</v>
      </c>
      <c r="C90" s="53" t="s">
        <v>67</v>
      </c>
      <c r="D90" s="53" t="s">
        <v>271</v>
      </c>
      <c r="E90" s="53" t="s">
        <v>93</v>
      </c>
      <c r="F90" s="53"/>
      <c r="G90" s="112">
        <v>0</v>
      </c>
      <c r="H90" s="138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43"/>
      <c r="Y90" s="126"/>
      <c r="Z90" s="94">
        <v>0</v>
      </c>
      <c r="AA90" s="110">
        <v>0</v>
      </c>
      <c r="AB90" s="192"/>
      <c r="AC90" s="192"/>
    </row>
    <row r="91" spans="1:29" ht="48" outlineLevel="5" thickBot="1">
      <c r="A91" s="48" t="s">
        <v>253</v>
      </c>
      <c r="B91" s="52">
        <v>951</v>
      </c>
      <c r="C91" s="53" t="s">
        <v>67</v>
      </c>
      <c r="D91" s="53" t="s">
        <v>271</v>
      </c>
      <c r="E91" s="53" t="s">
        <v>254</v>
      </c>
      <c r="F91" s="53"/>
      <c r="G91" s="112">
        <v>341.369</v>
      </c>
      <c r="H91" s="138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43"/>
      <c r="Y91" s="126"/>
      <c r="Z91" s="94">
        <v>268.544</v>
      </c>
      <c r="AA91" s="110">
        <f t="shared" si="13"/>
        <v>78.66677993608089</v>
      </c>
      <c r="AB91" s="192"/>
      <c r="AC91" s="192"/>
    </row>
    <row r="92" spans="1:29" ht="21.75" customHeight="1" outlineLevel="6" thickBot="1">
      <c r="A92" s="5" t="s">
        <v>100</v>
      </c>
      <c r="B92" s="17">
        <v>951</v>
      </c>
      <c r="C92" s="6" t="s">
        <v>67</v>
      </c>
      <c r="D92" s="6" t="s">
        <v>271</v>
      </c>
      <c r="E92" s="6" t="s">
        <v>95</v>
      </c>
      <c r="F92" s="6"/>
      <c r="G92" s="113">
        <f>G93</f>
        <v>565.272</v>
      </c>
      <c r="H92" s="134">
        <f aca="true" t="shared" si="16" ref="H92:P92">H93</f>
        <v>0</v>
      </c>
      <c r="I92" s="134">
        <f t="shared" si="16"/>
        <v>0</v>
      </c>
      <c r="J92" s="134">
        <f t="shared" si="16"/>
        <v>0</v>
      </c>
      <c r="K92" s="134">
        <f t="shared" si="16"/>
        <v>0</v>
      </c>
      <c r="L92" s="134">
        <f t="shared" si="16"/>
        <v>0</v>
      </c>
      <c r="M92" s="134">
        <f t="shared" si="16"/>
        <v>0</v>
      </c>
      <c r="N92" s="134">
        <f t="shared" si="16"/>
        <v>0</v>
      </c>
      <c r="O92" s="134">
        <f t="shared" si="16"/>
        <v>0</v>
      </c>
      <c r="P92" s="134">
        <f t="shared" si="16"/>
        <v>0</v>
      </c>
      <c r="Q92" s="134">
        <f aca="true" t="shared" si="17" ref="Q92:W92">Q93</f>
        <v>0</v>
      </c>
      <c r="R92" s="134">
        <f t="shared" si="17"/>
        <v>0</v>
      </c>
      <c r="S92" s="134">
        <f t="shared" si="17"/>
        <v>0</v>
      </c>
      <c r="T92" s="134">
        <f t="shared" si="17"/>
        <v>0</v>
      </c>
      <c r="U92" s="134">
        <f t="shared" si="17"/>
        <v>0</v>
      </c>
      <c r="V92" s="134">
        <f t="shared" si="17"/>
        <v>0</v>
      </c>
      <c r="W92" s="134">
        <f t="shared" si="17"/>
        <v>0</v>
      </c>
      <c r="X92" s="145">
        <f>X93</f>
        <v>9539.0701</v>
      </c>
      <c r="Y92" s="126">
        <f>X92/G92*100</f>
        <v>1687.5185928190324</v>
      </c>
      <c r="Z92" s="113">
        <f>Z93</f>
        <v>67.17</v>
      </c>
      <c r="AA92" s="110">
        <f t="shared" si="13"/>
        <v>11.88277501804441</v>
      </c>
      <c r="AB92" s="192"/>
      <c r="AC92" s="192"/>
    </row>
    <row r="93" spans="1:29" ht="32.25" outlineLevel="4" thickBot="1">
      <c r="A93" s="48" t="s">
        <v>101</v>
      </c>
      <c r="B93" s="52">
        <v>951</v>
      </c>
      <c r="C93" s="53" t="s">
        <v>67</v>
      </c>
      <c r="D93" s="53" t="s">
        <v>271</v>
      </c>
      <c r="E93" s="53" t="s">
        <v>96</v>
      </c>
      <c r="F93" s="53"/>
      <c r="G93" s="112">
        <v>565.272</v>
      </c>
      <c r="H93" s="137">
        <f aca="true" t="shared" si="18" ref="H93:X93">H94</f>
        <v>0</v>
      </c>
      <c r="I93" s="137">
        <f t="shared" si="18"/>
        <v>0</v>
      </c>
      <c r="J93" s="137">
        <f t="shared" si="18"/>
        <v>0</v>
      </c>
      <c r="K93" s="137">
        <f t="shared" si="18"/>
        <v>0</v>
      </c>
      <c r="L93" s="137">
        <f t="shared" si="18"/>
        <v>0</v>
      </c>
      <c r="M93" s="137">
        <f t="shared" si="18"/>
        <v>0</v>
      </c>
      <c r="N93" s="137">
        <f t="shared" si="18"/>
        <v>0</v>
      </c>
      <c r="O93" s="137">
        <f t="shared" si="18"/>
        <v>0</v>
      </c>
      <c r="P93" s="137">
        <f t="shared" si="18"/>
        <v>0</v>
      </c>
      <c r="Q93" s="137">
        <f t="shared" si="18"/>
        <v>0</v>
      </c>
      <c r="R93" s="137">
        <f t="shared" si="18"/>
        <v>0</v>
      </c>
      <c r="S93" s="137">
        <f t="shared" si="18"/>
        <v>0</v>
      </c>
      <c r="T93" s="137">
        <f t="shared" si="18"/>
        <v>0</v>
      </c>
      <c r="U93" s="137">
        <f t="shared" si="18"/>
        <v>0</v>
      </c>
      <c r="V93" s="137">
        <f t="shared" si="18"/>
        <v>0</v>
      </c>
      <c r="W93" s="137">
        <f t="shared" si="18"/>
        <v>0</v>
      </c>
      <c r="X93" s="137">
        <f t="shared" si="18"/>
        <v>9539.0701</v>
      </c>
      <c r="Y93" s="126">
        <f>X93/G93*100</f>
        <v>1687.5185928190324</v>
      </c>
      <c r="Z93" s="94">
        <v>67.17</v>
      </c>
      <c r="AA93" s="110">
        <f t="shared" si="13"/>
        <v>11.88277501804441</v>
      </c>
      <c r="AB93" s="192"/>
      <c r="AC93" s="192"/>
    </row>
    <row r="94" spans="1:29" ht="48" outlineLevel="5" thickBot="1">
      <c r="A94" s="70" t="s">
        <v>204</v>
      </c>
      <c r="B94" s="50">
        <v>951</v>
      </c>
      <c r="C94" s="51" t="s">
        <v>67</v>
      </c>
      <c r="D94" s="51" t="s">
        <v>265</v>
      </c>
      <c r="E94" s="51" t="s">
        <v>5</v>
      </c>
      <c r="F94" s="51"/>
      <c r="G94" s="136">
        <f>G95+G99+G101</f>
        <v>18085.75</v>
      </c>
      <c r="H94" s="141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39"/>
      <c r="X94" s="142">
        <v>9539.0701</v>
      </c>
      <c r="Y94" s="126">
        <f>X94/G94*100</f>
        <v>52.74356938473661</v>
      </c>
      <c r="Z94" s="136">
        <f>Z95+Z99+Z101</f>
        <v>13877.064</v>
      </c>
      <c r="AA94" s="110">
        <f t="shared" si="13"/>
        <v>76.72927028185174</v>
      </c>
      <c r="AB94" s="192"/>
      <c r="AC94" s="192"/>
    </row>
    <row r="95" spans="1:29" ht="32.25" outlineLevel="5" thickBot="1">
      <c r="A95" s="5" t="s">
        <v>94</v>
      </c>
      <c r="B95" s="17">
        <v>951</v>
      </c>
      <c r="C95" s="6" t="s">
        <v>67</v>
      </c>
      <c r="D95" s="6" t="s">
        <v>265</v>
      </c>
      <c r="E95" s="6" t="s">
        <v>91</v>
      </c>
      <c r="F95" s="6"/>
      <c r="G95" s="113">
        <f>G96+G97+G98</f>
        <v>17950.2</v>
      </c>
      <c r="H95" s="138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43"/>
      <c r="Y95" s="126"/>
      <c r="Z95" s="113">
        <f>Z96+Z97+Z98</f>
        <v>13760.974</v>
      </c>
      <c r="AA95" s="110">
        <f t="shared" si="13"/>
        <v>76.66195362725763</v>
      </c>
      <c r="AB95" s="192"/>
      <c r="AC95" s="192"/>
    </row>
    <row r="96" spans="1:29" ht="21.75" customHeight="1" outlineLevel="5" thickBot="1">
      <c r="A96" s="48" t="s">
        <v>258</v>
      </c>
      <c r="B96" s="52">
        <v>951</v>
      </c>
      <c r="C96" s="53" t="s">
        <v>67</v>
      </c>
      <c r="D96" s="53" t="s">
        <v>265</v>
      </c>
      <c r="E96" s="53" t="s">
        <v>92</v>
      </c>
      <c r="F96" s="53"/>
      <c r="G96" s="112">
        <v>13504.7</v>
      </c>
      <c r="H96" s="138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43"/>
      <c r="Y96" s="126"/>
      <c r="Z96" s="94">
        <v>10492.333</v>
      </c>
      <c r="AA96" s="110">
        <f t="shared" si="13"/>
        <v>77.69393618517998</v>
      </c>
      <c r="AB96" s="192"/>
      <c r="AC96" s="192"/>
    </row>
    <row r="97" spans="1:29" ht="35.25" customHeight="1" outlineLevel="5" thickBot="1">
      <c r="A97" s="48" t="s">
        <v>260</v>
      </c>
      <c r="B97" s="52">
        <v>951</v>
      </c>
      <c r="C97" s="53" t="s">
        <v>67</v>
      </c>
      <c r="D97" s="53" t="s">
        <v>265</v>
      </c>
      <c r="E97" s="53" t="s">
        <v>93</v>
      </c>
      <c r="F97" s="53"/>
      <c r="G97" s="112">
        <v>2</v>
      </c>
      <c r="H97" s="138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43"/>
      <c r="Y97" s="126"/>
      <c r="Z97" s="94">
        <v>0</v>
      </c>
      <c r="AA97" s="110">
        <f t="shared" si="13"/>
        <v>0</v>
      </c>
      <c r="AB97" s="192"/>
      <c r="AC97" s="192"/>
    </row>
    <row r="98" spans="1:29" ht="48" outlineLevel="5" thickBot="1">
      <c r="A98" s="48" t="s">
        <v>253</v>
      </c>
      <c r="B98" s="52">
        <v>951</v>
      </c>
      <c r="C98" s="53" t="s">
        <v>67</v>
      </c>
      <c r="D98" s="53" t="s">
        <v>265</v>
      </c>
      <c r="E98" s="53" t="s">
        <v>254</v>
      </c>
      <c r="F98" s="53"/>
      <c r="G98" s="112">
        <v>4443.5</v>
      </c>
      <c r="H98" s="138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43"/>
      <c r="Y98" s="126"/>
      <c r="Z98" s="94">
        <v>3268.641</v>
      </c>
      <c r="AA98" s="110">
        <f t="shared" si="13"/>
        <v>73.56005401147743</v>
      </c>
      <c r="AB98" s="192"/>
      <c r="AC98" s="192"/>
    </row>
    <row r="99" spans="1:29" ht="16.5" customHeight="1" outlineLevel="5" thickBot="1">
      <c r="A99" s="5" t="s">
        <v>100</v>
      </c>
      <c r="B99" s="17">
        <v>951</v>
      </c>
      <c r="C99" s="6" t="s">
        <v>67</v>
      </c>
      <c r="D99" s="6" t="s">
        <v>265</v>
      </c>
      <c r="E99" s="6" t="s">
        <v>95</v>
      </c>
      <c r="F99" s="6"/>
      <c r="G99" s="113">
        <f>G100</f>
        <v>135.55</v>
      </c>
      <c r="H99" s="138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43"/>
      <c r="Y99" s="126"/>
      <c r="Z99" s="113">
        <f>Z100</f>
        <v>28.29</v>
      </c>
      <c r="AA99" s="110">
        <f t="shared" si="13"/>
        <v>20.87052748063445</v>
      </c>
      <c r="AB99" s="192"/>
      <c r="AC99" s="192"/>
    </row>
    <row r="100" spans="1:29" ht="31.5" outlineLevel="6">
      <c r="A100" s="48" t="s">
        <v>101</v>
      </c>
      <c r="B100" s="52">
        <v>951</v>
      </c>
      <c r="C100" s="53" t="s">
        <v>67</v>
      </c>
      <c r="D100" s="53" t="s">
        <v>265</v>
      </c>
      <c r="E100" s="53" t="s">
        <v>96</v>
      </c>
      <c r="F100" s="53"/>
      <c r="G100" s="112">
        <v>135.55</v>
      </c>
      <c r="H100" s="134" t="e">
        <f>#REF!</f>
        <v>#REF!</v>
      </c>
      <c r="I100" s="134" t="e">
        <f>#REF!</f>
        <v>#REF!</v>
      </c>
      <c r="J100" s="134" t="e">
        <f>#REF!</f>
        <v>#REF!</v>
      </c>
      <c r="K100" s="134" t="e">
        <f>#REF!</f>
        <v>#REF!</v>
      </c>
      <c r="L100" s="134" t="e">
        <f>#REF!</f>
        <v>#REF!</v>
      </c>
      <c r="M100" s="134" t="e">
        <f>#REF!</f>
        <v>#REF!</v>
      </c>
      <c r="N100" s="134" t="e">
        <f>#REF!</f>
        <v>#REF!</v>
      </c>
      <c r="O100" s="134" t="e">
        <f>#REF!</f>
        <v>#REF!</v>
      </c>
      <c r="P100" s="134" t="e">
        <f>#REF!</f>
        <v>#REF!</v>
      </c>
      <c r="Q100" s="134" t="e">
        <f>#REF!</f>
        <v>#REF!</v>
      </c>
      <c r="R100" s="134" t="e">
        <f>#REF!</f>
        <v>#REF!</v>
      </c>
      <c r="S100" s="134" t="e">
        <f>#REF!</f>
        <v>#REF!</v>
      </c>
      <c r="T100" s="134" t="e">
        <f>#REF!</f>
        <v>#REF!</v>
      </c>
      <c r="U100" s="134" t="e">
        <f>#REF!</f>
        <v>#REF!</v>
      </c>
      <c r="V100" s="134" t="e">
        <f>#REF!</f>
        <v>#REF!</v>
      </c>
      <c r="W100" s="134" t="e">
        <f>#REF!</f>
        <v>#REF!</v>
      </c>
      <c r="X100" s="145" t="e">
        <f>#REF!</f>
        <v>#REF!</v>
      </c>
      <c r="Y100" s="126" t="e">
        <f>X100/G100*100</f>
        <v>#REF!</v>
      </c>
      <c r="Z100" s="94">
        <v>28.29</v>
      </c>
      <c r="AA100" s="110">
        <f t="shared" si="13"/>
        <v>20.87052748063445</v>
      </c>
      <c r="AB100" s="192"/>
      <c r="AC100" s="192"/>
    </row>
    <row r="101" spans="1:29" ht="32.25" outlineLevel="6" thickBot="1">
      <c r="A101" s="54" t="s">
        <v>139</v>
      </c>
      <c r="B101" s="52">
        <v>951</v>
      </c>
      <c r="C101" s="51" t="s">
        <v>67</v>
      </c>
      <c r="D101" s="51" t="s">
        <v>270</v>
      </c>
      <c r="E101" s="51" t="s">
        <v>5</v>
      </c>
      <c r="F101" s="53"/>
      <c r="G101" s="95">
        <f>G102</f>
        <v>0</v>
      </c>
      <c r="H101" s="190">
        <f aca="true" t="shared" si="19" ref="H101:W101">H102</f>
        <v>0</v>
      </c>
      <c r="I101" s="97">
        <f t="shared" si="19"/>
        <v>0</v>
      </c>
      <c r="J101" s="97">
        <f t="shared" si="19"/>
        <v>0</v>
      </c>
      <c r="K101" s="97">
        <f t="shared" si="19"/>
        <v>0</v>
      </c>
      <c r="L101" s="97">
        <f t="shared" si="19"/>
        <v>0</v>
      </c>
      <c r="M101" s="97">
        <f t="shared" si="19"/>
        <v>0</v>
      </c>
      <c r="N101" s="97">
        <f t="shared" si="19"/>
        <v>0</v>
      </c>
      <c r="O101" s="97">
        <f t="shared" si="19"/>
        <v>0</v>
      </c>
      <c r="P101" s="97">
        <f t="shared" si="19"/>
        <v>0</v>
      </c>
      <c r="Q101" s="97">
        <f t="shared" si="19"/>
        <v>0</v>
      </c>
      <c r="R101" s="97">
        <f t="shared" si="19"/>
        <v>0</v>
      </c>
      <c r="S101" s="97">
        <f t="shared" si="19"/>
        <v>0</v>
      </c>
      <c r="T101" s="97">
        <f t="shared" si="19"/>
        <v>0</v>
      </c>
      <c r="U101" s="97">
        <f t="shared" si="19"/>
        <v>0</v>
      </c>
      <c r="V101" s="97">
        <f t="shared" si="19"/>
        <v>0</v>
      </c>
      <c r="W101" s="97">
        <f t="shared" si="19"/>
        <v>0</v>
      </c>
      <c r="X101" s="191"/>
      <c r="Y101" s="95">
        <f>Y102</f>
        <v>0</v>
      </c>
      <c r="Z101" s="95">
        <f>Z102</f>
        <v>87.8</v>
      </c>
      <c r="AA101" s="110" t="e">
        <f t="shared" si="13"/>
        <v>#DIV/0!</v>
      </c>
      <c r="AB101" s="192"/>
      <c r="AC101" s="192"/>
    </row>
    <row r="102" spans="1:29" ht="16.5" outlineLevel="6" thickBot="1">
      <c r="A102" s="99" t="s">
        <v>109</v>
      </c>
      <c r="B102" s="52">
        <v>951</v>
      </c>
      <c r="C102" s="101" t="s">
        <v>67</v>
      </c>
      <c r="D102" s="101" t="s">
        <v>270</v>
      </c>
      <c r="E102" s="101" t="s">
        <v>96</v>
      </c>
      <c r="F102" s="53"/>
      <c r="G102" s="112">
        <v>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45"/>
      <c r="Y102" s="126"/>
      <c r="Z102" s="94">
        <v>87.8</v>
      </c>
      <c r="AA102" s="110" t="e">
        <f t="shared" si="13"/>
        <v>#DIV/0!</v>
      </c>
      <c r="AB102" s="192"/>
      <c r="AC102" s="192"/>
    </row>
    <row r="103" spans="1:29" ht="19.5" customHeight="1" outlineLevel="6" thickBot="1">
      <c r="A103" s="54" t="s">
        <v>140</v>
      </c>
      <c r="B103" s="50">
        <v>951</v>
      </c>
      <c r="C103" s="51" t="s">
        <v>67</v>
      </c>
      <c r="D103" s="51" t="s">
        <v>267</v>
      </c>
      <c r="E103" s="51" t="s">
        <v>5</v>
      </c>
      <c r="F103" s="51"/>
      <c r="G103" s="136">
        <f>G104+G105+G106</f>
        <v>70.17745</v>
      </c>
      <c r="H103" s="134" t="e">
        <f>#REF!+H104</f>
        <v>#REF!</v>
      </c>
      <c r="I103" s="134" t="e">
        <f>#REF!+I104</f>
        <v>#REF!</v>
      </c>
      <c r="J103" s="134" t="e">
        <f>#REF!+J104</f>
        <v>#REF!</v>
      </c>
      <c r="K103" s="134" t="e">
        <f>#REF!+K104</f>
        <v>#REF!</v>
      </c>
      <c r="L103" s="134" t="e">
        <f>#REF!+L104</f>
        <v>#REF!</v>
      </c>
      <c r="M103" s="134" t="e">
        <f>#REF!+M104</f>
        <v>#REF!</v>
      </c>
      <c r="N103" s="134" t="e">
        <f>#REF!+N104</f>
        <v>#REF!</v>
      </c>
      <c r="O103" s="134" t="e">
        <f>#REF!+O104</f>
        <v>#REF!</v>
      </c>
      <c r="P103" s="134" t="e">
        <f>#REF!+P104</f>
        <v>#REF!</v>
      </c>
      <c r="Q103" s="134" t="e">
        <f>#REF!+Q104</f>
        <v>#REF!</v>
      </c>
      <c r="R103" s="134" t="e">
        <f>#REF!+R104</f>
        <v>#REF!</v>
      </c>
      <c r="S103" s="134" t="e">
        <f>#REF!+S104</f>
        <v>#REF!</v>
      </c>
      <c r="T103" s="134" t="e">
        <f>#REF!+T104</f>
        <v>#REF!</v>
      </c>
      <c r="U103" s="134" t="e">
        <f>#REF!+U104</f>
        <v>#REF!</v>
      </c>
      <c r="V103" s="134" t="e">
        <f>#REF!+V104</f>
        <v>#REF!</v>
      </c>
      <c r="W103" s="134" t="e">
        <f>#REF!+W104</f>
        <v>#REF!</v>
      </c>
      <c r="X103" s="134" t="e">
        <f>#REF!+X104</f>
        <v>#REF!</v>
      </c>
      <c r="Y103" s="126" t="e">
        <f>X103/G103*100</f>
        <v>#REF!</v>
      </c>
      <c r="Z103" s="136">
        <f>Z104+Z105+Z106</f>
        <v>370.178</v>
      </c>
      <c r="AA103" s="110">
        <f t="shared" si="13"/>
        <v>527.4885308599843</v>
      </c>
      <c r="AB103" s="192"/>
      <c r="AC103" s="192"/>
    </row>
    <row r="104" spans="1:29" ht="16.5" customHeight="1" outlineLevel="4" thickBot="1">
      <c r="A104" s="99" t="s">
        <v>110</v>
      </c>
      <c r="B104" s="114">
        <v>951</v>
      </c>
      <c r="C104" s="101" t="s">
        <v>67</v>
      </c>
      <c r="D104" s="101" t="s">
        <v>267</v>
      </c>
      <c r="E104" s="101" t="s">
        <v>222</v>
      </c>
      <c r="F104" s="101"/>
      <c r="G104" s="147">
        <v>18.5</v>
      </c>
      <c r="H104" s="148">
        <f aca="true" t="shared" si="20" ref="H104:W104">H110</f>
        <v>0</v>
      </c>
      <c r="I104" s="148">
        <f t="shared" si="20"/>
        <v>0</v>
      </c>
      <c r="J104" s="148">
        <f t="shared" si="20"/>
        <v>0</v>
      </c>
      <c r="K104" s="148">
        <f t="shared" si="20"/>
        <v>0</v>
      </c>
      <c r="L104" s="148">
        <f t="shared" si="20"/>
        <v>0</v>
      </c>
      <c r="M104" s="148">
        <f t="shared" si="20"/>
        <v>0</v>
      </c>
      <c r="N104" s="148">
        <f t="shared" si="20"/>
        <v>0</v>
      </c>
      <c r="O104" s="148">
        <f t="shared" si="20"/>
        <v>0</v>
      </c>
      <c r="P104" s="148">
        <f t="shared" si="20"/>
        <v>0</v>
      </c>
      <c r="Q104" s="148">
        <f t="shared" si="20"/>
        <v>0</v>
      </c>
      <c r="R104" s="148">
        <f t="shared" si="20"/>
        <v>0</v>
      </c>
      <c r="S104" s="148">
        <f t="shared" si="20"/>
        <v>0</v>
      </c>
      <c r="T104" s="148">
        <f t="shared" si="20"/>
        <v>0</v>
      </c>
      <c r="U104" s="148">
        <f t="shared" si="20"/>
        <v>0</v>
      </c>
      <c r="V104" s="148">
        <f t="shared" si="20"/>
        <v>0</v>
      </c>
      <c r="W104" s="148">
        <f t="shared" si="20"/>
        <v>0</v>
      </c>
      <c r="X104" s="148">
        <f>X110</f>
        <v>1067.9833</v>
      </c>
      <c r="Y104" s="149">
        <f>X104/G104*100</f>
        <v>5772.882702702703</v>
      </c>
      <c r="Z104" s="102">
        <v>18.5</v>
      </c>
      <c r="AA104" s="110">
        <f t="shared" si="13"/>
        <v>100</v>
      </c>
      <c r="AB104" s="192"/>
      <c r="AC104" s="192"/>
    </row>
    <row r="105" spans="1:29" ht="16.5" customHeight="1" outlineLevel="4" thickBot="1">
      <c r="A105" s="99" t="s">
        <v>104</v>
      </c>
      <c r="B105" s="114">
        <v>951</v>
      </c>
      <c r="C105" s="101" t="s">
        <v>67</v>
      </c>
      <c r="D105" s="101" t="s">
        <v>267</v>
      </c>
      <c r="E105" s="101" t="s">
        <v>99</v>
      </c>
      <c r="F105" s="101"/>
      <c r="G105" s="147">
        <v>1</v>
      </c>
      <c r="H105" s="150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0"/>
      <c r="Y105" s="149"/>
      <c r="Z105" s="102">
        <v>1</v>
      </c>
      <c r="AA105" s="110">
        <f t="shared" si="13"/>
        <v>100</v>
      </c>
      <c r="AB105" s="192"/>
      <c r="AC105" s="192"/>
    </row>
    <row r="106" spans="1:29" ht="16.5" customHeight="1" outlineLevel="4" thickBot="1">
      <c r="A106" s="99" t="s">
        <v>363</v>
      </c>
      <c r="B106" s="114">
        <v>951</v>
      </c>
      <c r="C106" s="101" t="s">
        <v>67</v>
      </c>
      <c r="D106" s="101" t="s">
        <v>267</v>
      </c>
      <c r="E106" s="101" t="s">
        <v>364</v>
      </c>
      <c r="F106" s="101"/>
      <c r="G106" s="147">
        <v>50.67745</v>
      </c>
      <c r="H106" s="150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0"/>
      <c r="Y106" s="149"/>
      <c r="Z106" s="102">
        <v>350.678</v>
      </c>
      <c r="AA106" s="110">
        <f t="shared" si="13"/>
        <v>691.9803581277274</v>
      </c>
      <c r="AB106" s="192"/>
      <c r="AC106" s="192"/>
    </row>
    <row r="107" spans="1:29" ht="33.75" customHeight="1" outlineLevel="4" thickBot="1">
      <c r="A107" s="54" t="s">
        <v>141</v>
      </c>
      <c r="B107" s="50">
        <v>951</v>
      </c>
      <c r="C107" s="51" t="s">
        <v>67</v>
      </c>
      <c r="D107" s="51" t="s">
        <v>272</v>
      </c>
      <c r="E107" s="51" t="s">
        <v>5</v>
      </c>
      <c r="F107" s="51"/>
      <c r="G107" s="136">
        <f>G108+G112+G114</f>
        <v>22809.63562</v>
      </c>
      <c r="H107" s="138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8"/>
      <c r="Y107" s="126"/>
      <c r="Z107" s="136">
        <f>Z108+Z112+Z114</f>
        <v>17527.066</v>
      </c>
      <c r="AA107" s="110">
        <f t="shared" si="13"/>
        <v>76.84062249829135</v>
      </c>
      <c r="AB107" s="192"/>
      <c r="AC107" s="192"/>
    </row>
    <row r="108" spans="1:29" ht="15.75" customHeight="1" outlineLevel="4" thickBot="1">
      <c r="A108" s="5" t="s">
        <v>112</v>
      </c>
      <c r="B108" s="17">
        <v>951</v>
      </c>
      <c r="C108" s="6" t="s">
        <v>67</v>
      </c>
      <c r="D108" s="6" t="s">
        <v>272</v>
      </c>
      <c r="E108" s="6" t="s">
        <v>111</v>
      </c>
      <c r="F108" s="6"/>
      <c r="G108" s="113">
        <f>G109+G110+G111</f>
        <v>14631.2</v>
      </c>
      <c r="H108" s="138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8"/>
      <c r="Y108" s="126"/>
      <c r="Z108" s="113">
        <f>Z109+Z110+Z111</f>
        <v>11286.019</v>
      </c>
      <c r="AA108" s="110">
        <f t="shared" si="13"/>
        <v>77.13666001421619</v>
      </c>
      <c r="AB108" s="192"/>
      <c r="AC108" s="192"/>
    </row>
    <row r="109" spans="1:29" ht="15.75" customHeight="1" outlineLevel="4" thickBot="1">
      <c r="A109" s="48" t="s">
        <v>257</v>
      </c>
      <c r="B109" s="52">
        <v>951</v>
      </c>
      <c r="C109" s="53" t="s">
        <v>67</v>
      </c>
      <c r="D109" s="53" t="s">
        <v>272</v>
      </c>
      <c r="E109" s="53" t="s">
        <v>113</v>
      </c>
      <c r="F109" s="53"/>
      <c r="G109" s="112">
        <v>11624</v>
      </c>
      <c r="H109" s="138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8"/>
      <c r="Y109" s="126"/>
      <c r="Z109" s="102">
        <v>8726.035</v>
      </c>
      <c r="AA109" s="110">
        <f t="shared" si="13"/>
        <v>75.06912422573984</v>
      </c>
      <c r="AB109" s="192"/>
      <c r="AC109" s="192"/>
    </row>
    <row r="110" spans="1:29" ht="32.25" outlineLevel="5" thickBot="1">
      <c r="A110" s="48" t="s">
        <v>259</v>
      </c>
      <c r="B110" s="52">
        <v>951</v>
      </c>
      <c r="C110" s="53" t="s">
        <v>67</v>
      </c>
      <c r="D110" s="53" t="s">
        <v>272</v>
      </c>
      <c r="E110" s="53" t="s">
        <v>114</v>
      </c>
      <c r="F110" s="53"/>
      <c r="G110" s="112">
        <v>0</v>
      </c>
      <c r="H110" s="141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39"/>
      <c r="X110" s="142">
        <v>1067.9833</v>
      </c>
      <c r="Y110" s="126">
        <f>X110/G107*100</f>
        <v>4.682158530685024</v>
      </c>
      <c r="Z110" s="94">
        <v>0</v>
      </c>
      <c r="AA110" s="110">
        <v>0</v>
      </c>
      <c r="AB110" s="192"/>
      <c r="AC110" s="192"/>
    </row>
    <row r="111" spans="1:29" ht="18.75" customHeight="1" outlineLevel="6" thickBot="1">
      <c r="A111" s="48" t="s">
        <v>255</v>
      </c>
      <c r="B111" s="52">
        <v>951</v>
      </c>
      <c r="C111" s="53" t="s">
        <v>67</v>
      </c>
      <c r="D111" s="53" t="s">
        <v>272</v>
      </c>
      <c r="E111" s="53" t="s">
        <v>256</v>
      </c>
      <c r="F111" s="53"/>
      <c r="G111" s="112">
        <v>3007.2</v>
      </c>
      <c r="H111" s="134" t="e">
        <f aca="true" t="shared" si="21" ref="H111:W111">H112</f>
        <v>#REF!</v>
      </c>
      <c r="I111" s="134" t="e">
        <f t="shared" si="21"/>
        <v>#REF!</v>
      </c>
      <c r="J111" s="134" t="e">
        <f t="shared" si="21"/>
        <v>#REF!</v>
      </c>
      <c r="K111" s="134" t="e">
        <f t="shared" si="21"/>
        <v>#REF!</v>
      </c>
      <c r="L111" s="134" t="e">
        <f t="shared" si="21"/>
        <v>#REF!</v>
      </c>
      <c r="M111" s="134" t="e">
        <f t="shared" si="21"/>
        <v>#REF!</v>
      </c>
      <c r="N111" s="134" t="e">
        <f t="shared" si="21"/>
        <v>#REF!</v>
      </c>
      <c r="O111" s="134" t="e">
        <f t="shared" si="21"/>
        <v>#REF!</v>
      </c>
      <c r="P111" s="134" t="e">
        <f t="shared" si="21"/>
        <v>#REF!</v>
      </c>
      <c r="Q111" s="134" t="e">
        <f t="shared" si="21"/>
        <v>#REF!</v>
      </c>
      <c r="R111" s="134" t="e">
        <f t="shared" si="21"/>
        <v>#REF!</v>
      </c>
      <c r="S111" s="134" t="e">
        <f t="shared" si="21"/>
        <v>#REF!</v>
      </c>
      <c r="T111" s="134" t="e">
        <f t="shared" si="21"/>
        <v>#REF!</v>
      </c>
      <c r="U111" s="134" t="e">
        <f t="shared" si="21"/>
        <v>#REF!</v>
      </c>
      <c r="V111" s="134" t="e">
        <f t="shared" si="21"/>
        <v>#REF!</v>
      </c>
      <c r="W111" s="134" t="e">
        <f t="shared" si="21"/>
        <v>#REF!</v>
      </c>
      <c r="X111" s="145" t="e">
        <f>X112</f>
        <v>#REF!</v>
      </c>
      <c r="Y111" s="126" t="e">
        <f>X111/G108*100</f>
        <v>#REF!</v>
      </c>
      <c r="Z111" s="94">
        <v>2559.984</v>
      </c>
      <c r="AA111" s="110">
        <f t="shared" si="13"/>
        <v>85.12849162011173</v>
      </c>
      <c r="AB111" s="192"/>
      <c r="AC111" s="192"/>
    </row>
    <row r="112" spans="1:29" ht="18" customHeight="1" outlineLevel="6" thickBot="1">
      <c r="A112" s="5" t="s">
        <v>100</v>
      </c>
      <c r="B112" s="17">
        <v>951</v>
      </c>
      <c r="C112" s="6" t="s">
        <v>67</v>
      </c>
      <c r="D112" s="6" t="s">
        <v>272</v>
      </c>
      <c r="E112" s="6" t="s">
        <v>95</v>
      </c>
      <c r="F112" s="6"/>
      <c r="G112" s="113">
        <f>G113</f>
        <v>7897.43562</v>
      </c>
      <c r="H112" s="152" t="e">
        <f>#REF!</f>
        <v>#REF!</v>
      </c>
      <c r="I112" s="152" t="e">
        <f>#REF!</f>
        <v>#REF!</v>
      </c>
      <c r="J112" s="152" t="e">
        <f>#REF!</f>
        <v>#REF!</v>
      </c>
      <c r="K112" s="152" t="e">
        <f>#REF!</f>
        <v>#REF!</v>
      </c>
      <c r="L112" s="152" t="e">
        <f>#REF!</f>
        <v>#REF!</v>
      </c>
      <c r="M112" s="152" t="e">
        <f>#REF!</f>
        <v>#REF!</v>
      </c>
      <c r="N112" s="152" t="e">
        <f>#REF!</f>
        <v>#REF!</v>
      </c>
      <c r="O112" s="152" t="e">
        <f>#REF!</f>
        <v>#REF!</v>
      </c>
      <c r="P112" s="152" t="e">
        <f>#REF!</f>
        <v>#REF!</v>
      </c>
      <c r="Q112" s="152" t="e">
        <f>#REF!</f>
        <v>#REF!</v>
      </c>
      <c r="R112" s="152" t="e">
        <f>#REF!</f>
        <v>#REF!</v>
      </c>
      <c r="S112" s="152" t="e">
        <f>#REF!</f>
        <v>#REF!</v>
      </c>
      <c r="T112" s="152" t="e">
        <f>#REF!</f>
        <v>#REF!</v>
      </c>
      <c r="U112" s="152" t="e">
        <f>#REF!</f>
        <v>#REF!</v>
      </c>
      <c r="V112" s="152" t="e">
        <f>#REF!</f>
        <v>#REF!</v>
      </c>
      <c r="W112" s="152" t="e">
        <f>#REF!</f>
        <v>#REF!</v>
      </c>
      <c r="X112" s="152" t="e">
        <f>#REF!</f>
        <v>#REF!</v>
      </c>
      <c r="Y112" s="126" t="e">
        <f>X112/G109*100</f>
        <v>#REF!</v>
      </c>
      <c r="Z112" s="113">
        <f>Z113</f>
        <v>6050.098</v>
      </c>
      <c r="AA112" s="110">
        <f t="shared" si="13"/>
        <v>76.60838645747643</v>
      </c>
      <c r="AB112" s="192"/>
      <c r="AC112" s="192"/>
    </row>
    <row r="113" spans="1:29" ht="32.25" outlineLevel="6" thickBot="1">
      <c r="A113" s="48" t="s">
        <v>101</v>
      </c>
      <c r="B113" s="52">
        <v>951</v>
      </c>
      <c r="C113" s="53" t="s">
        <v>67</v>
      </c>
      <c r="D113" s="53" t="s">
        <v>272</v>
      </c>
      <c r="E113" s="53" t="s">
        <v>96</v>
      </c>
      <c r="F113" s="53"/>
      <c r="G113" s="112">
        <v>7897.43562</v>
      </c>
      <c r="H113" s="153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43"/>
      <c r="Y113" s="126"/>
      <c r="Z113" s="94">
        <v>6050.098</v>
      </c>
      <c r="AA113" s="110">
        <f t="shared" si="13"/>
        <v>76.60838645747643</v>
      </c>
      <c r="AB113" s="192"/>
      <c r="AC113" s="192"/>
    </row>
    <row r="114" spans="1:29" ht="16.5" outlineLevel="6" thickBot="1">
      <c r="A114" s="5" t="s">
        <v>102</v>
      </c>
      <c r="B114" s="17">
        <v>951</v>
      </c>
      <c r="C114" s="6" t="s">
        <v>67</v>
      </c>
      <c r="D114" s="6" t="s">
        <v>272</v>
      </c>
      <c r="E114" s="6" t="s">
        <v>97</v>
      </c>
      <c r="F114" s="6"/>
      <c r="G114" s="113">
        <f>G115+G116+G117</f>
        <v>281</v>
      </c>
      <c r="H114" s="153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43"/>
      <c r="Y114" s="126"/>
      <c r="Z114" s="113">
        <f>Z115+Z116+Z117</f>
        <v>190.94899999999998</v>
      </c>
      <c r="AA114" s="110">
        <f t="shared" si="13"/>
        <v>67.95338078291815</v>
      </c>
      <c r="AB114" s="192"/>
      <c r="AC114" s="192"/>
    </row>
    <row r="115" spans="1:29" ht="17.25" customHeight="1" outlineLevel="6" thickBot="1">
      <c r="A115" s="48" t="s">
        <v>103</v>
      </c>
      <c r="B115" s="52">
        <v>951</v>
      </c>
      <c r="C115" s="53" t="s">
        <v>67</v>
      </c>
      <c r="D115" s="53" t="s">
        <v>272</v>
      </c>
      <c r="E115" s="53" t="s">
        <v>98</v>
      </c>
      <c r="F115" s="53"/>
      <c r="G115" s="112">
        <v>252</v>
      </c>
      <c r="H115" s="153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43"/>
      <c r="Y115" s="126"/>
      <c r="Z115" s="94">
        <v>179.5</v>
      </c>
      <c r="AA115" s="110">
        <f t="shared" si="13"/>
        <v>71.23015873015873</v>
      </c>
      <c r="AB115" s="192"/>
      <c r="AC115" s="192"/>
    </row>
    <row r="116" spans="1:29" ht="16.5" outlineLevel="6" thickBot="1">
      <c r="A116" s="48" t="s">
        <v>104</v>
      </c>
      <c r="B116" s="52">
        <v>951</v>
      </c>
      <c r="C116" s="53" t="s">
        <v>67</v>
      </c>
      <c r="D116" s="53" t="s">
        <v>272</v>
      </c>
      <c r="E116" s="53" t="s">
        <v>99</v>
      </c>
      <c r="F116" s="53"/>
      <c r="G116" s="112">
        <v>21</v>
      </c>
      <c r="H116" s="153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43"/>
      <c r="Y116" s="126"/>
      <c r="Z116" s="94">
        <v>7.058</v>
      </c>
      <c r="AA116" s="110">
        <f t="shared" si="13"/>
        <v>33.609523809523814</v>
      </c>
      <c r="AB116" s="192"/>
      <c r="AC116" s="192"/>
    </row>
    <row r="117" spans="1:29" ht="16.5" outlineLevel="6" thickBot="1">
      <c r="A117" s="48" t="s">
        <v>363</v>
      </c>
      <c r="B117" s="52">
        <v>951</v>
      </c>
      <c r="C117" s="53" t="s">
        <v>67</v>
      </c>
      <c r="D117" s="53" t="s">
        <v>272</v>
      </c>
      <c r="E117" s="53" t="s">
        <v>99</v>
      </c>
      <c r="F117" s="53"/>
      <c r="G117" s="112">
        <v>8</v>
      </c>
      <c r="H117" s="153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43"/>
      <c r="Y117" s="126"/>
      <c r="Z117" s="94">
        <v>4.391</v>
      </c>
      <c r="AA117" s="110">
        <f t="shared" si="13"/>
        <v>54.8875</v>
      </c>
      <c r="AB117" s="192"/>
      <c r="AC117" s="192"/>
    </row>
    <row r="118" spans="1:29" ht="32.25" outlineLevel="6" thickBot="1">
      <c r="A118" s="71" t="s">
        <v>142</v>
      </c>
      <c r="B118" s="50">
        <v>951</v>
      </c>
      <c r="C118" s="51" t="s">
        <v>67</v>
      </c>
      <c r="D118" s="51" t="s">
        <v>273</v>
      </c>
      <c r="E118" s="51" t="s">
        <v>5</v>
      </c>
      <c r="F118" s="51"/>
      <c r="G118" s="136">
        <f>G119+G123</f>
        <v>1090.057</v>
      </c>
      <c r="H118" s="153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43"/>
      <c r="Y118" s="126"/>
      <c r="Z118" s="136">
        <f>Z119+Z123</f>
        <v>694.101</v>
      </c>
      <c r="AA118" s="110">
        <f t="shared" si="13"/>
        <v>63.675660997544156</v>
      </c>
      <c r="AB118" s="192"/>
      <c r="AC118" s="192"/>
    </row>
    <row r="119" spans="1:29" ht="32.25" outlineLevel="6" thickBot="1">
      <c r="A119" s="5" t="s">
        <v>94</v>
      </c>
      <c r="B119" s="17">
        <v>951</v>
      </c>
      <c r="C119" s="6" t="s">
        <v>67</v>
      </c>
      <c r="D119" s="6" t="s">
        <v>273</v>
      </c>
      <c r="E119" s="6" t="s">
        <v>91</v>
      </c>
      <c r="F119" s="6"/>
      <c r="G119" s="113">
        <f>G120+G121+G122</f>
        <v>1020.377</v>
      </c>
      <c r="H119" s="153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43"/>
      <c r="Y119" s="126"/>
      <c r="Z119" s="113">
        <f>Z120+Z121+Z122</f>
        <v>683.896</v>
      </c>
      <c r="AA119" s="110">
        <f t="shared" si="13"/>
        <v>67.0238549085289</v>
      </c>
      <c r="AB119" s="192"/>
      <c r="AC119" s="192"/>
    </row>
    <row r="120" spans="1:29" ht="19.5" customHeight="1" outlineLevel="6" thickBot="1">
      <c r="A120" s="48" t="s">
        <v>258</v>
      </c>
      <c r="B120" s="52">
        <v>951</v>
      </c>
      <c r="C120" s="53" t="s">
        <v>67</v>
      </c>
      <c r="D120" s="53" t="s">
        <v>273</v>
      </c>
      <c r="E120" s="53" t="s">
        <v>92</v>
      </c>
      <c r="F120" s="53"/>
      <c r="G120" s="112">
        <v>785.555</v>
      </c>
      <c r="H120" s="153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43"/>
      <c r="Y120" s="126"/>
      <c r="Z120" s="94">
        <v>528.019</v>
      </c>
      <c r="AA120" s="110">
        <f t="shared" si="13"/>
        <v>67.2160447072452</v>
      </c>
      <c r="AB120" s="192"/>
      <c r="AC120" s="192"/>
    </row>
    <row r="121" spans="1:29" ht="31.5" customHeight="1" outlineLevel="6" thickBot="1">
      <c r="A121" s="48" t="s">
        <v>260</v>
      </c>
      <c r="B121" s="52">
        <v>951</v>
      </c>
      <c r="C121" s="53" t="s">
        <v>67</v>
      </c>
      <c r="D121" s="53" t="s">
        <v>273</v>
      </c>
      <c r="E121" s="53" t="s">
        <v>93</v>
      </c>
      <c r="F121" s="53"/>
      <c r="G121" s="112">
        <v>0</v>
      </c>
      <c r="H121" s="153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43"/>
      <c r="Y121" s="126"/>
      <c r="Z121" s="94">
        <v>0</v>
      </c>
      <c r="AA121" s="110">
        <v>0</v>
      </c>
      <c r="AB121" s="192"/>
      <c r="AC121" s="192"/>
    </row>
    <row r="122" spans="1:29" ht="48" outlineLevel="6" thickBot="1">
      <c r="A122" s="48" t="s">
        <v>253</v>
      </c>
      <c r="B122" s="52">
        <v>951</v>
      </c>
      <c r="C122" s="53" t="s">
        <v>67</v>
      </c>
      <c r="D122" s="53" t="s">
        <v>273</v>
      </c>
      <c r="E122" s="53" t="s">
        <v>254</v>
      </c>
      <c r="F122" s="53"/>
      <c r="G122" s="112">
        <v>234.822</v>
      </c>
      <c r="H122" s="153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43"/>
      <c r="Y122" s="126"/>
      <c r="Z122" s="94">
        <v>155.877</v>
      </c>
      <c r="AA122" s="110">
        <f t="shared" si="13"/>
        <v>66.38091831259423</v>
      </c>
      <c r="AB122" s="192"/>
      <c r="AC122" s="192"/>
    </row>
    <row r="123" spans="1:29" ht="15" customHeight="1" outlineLevel="6" thickBot="1">
      <c r="A123" s="5" t="s">
        <v>100</v>
      </c>
      <c r="B123" s="17">
        <v>951</v>
      </c>
      <c r="C123" s="6" t="s">
        <v>67</v>
      </c>
      <c r="D123" s="6" t="s">
        <v>273</v>
      </c>
      <c r="E123" s="6" t="s">
        <v>95</v>
      </c>
      <c r="F123" s="6"/>
      <c r="G123" s="113">
        <f>G124</f>
        <v>69.68</v>
      </c>
      <c r="H123" s="153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43"/>
      <c r="Y123" s="126"/>
      <c r="Z123" s="113">
        <f>Z124</f>
        <v>10.205</v>
      </c>
      <c r="AA123" s="110">
        <f t="shared" si="13"/>
        <v>14.645522388059701</v>
      </c>
      <c r="AB123" s="192"/>
      <c r="AC123" s="192"/>
    </row>
    <row r="124" spans="1:29" ht="32.25" outlineLevel="6" thickBot="1">
      <c r="A124" s="48" t="s">
        <v>101</v>
      </c>
      <c r="B124" s="52">
        <v>951</v>
      </c>
      <c r="C124" s="53" t="s">
        <v>67</v>
      </c>
      <c r="D124" s="53" t="s">
        <v>274</v>
      </c>
      <c r="E124" s="53" t="s">
        <v>96</v>
      </c>
      <c r="F124" s="53"/>
      <c r="G124" s="112">
        <v>69.68</v>
      </c>
      <c r="H124" s="153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43"/>
      <c r="Y124" s="126"/>
      <c r="Z124" s="94">
        <v>10.205</v>
      </c>
      <c r="AA124" s="110">
        <f t="shared" si="13"/>
        <v>14.645522388059701</v>
      </c>
      <c r="AB124" s="192"/>
      <c r="AC124" s="192"/>
    </row>
    <row r="125" spans="1:29" ht="32.25" outlineLevel="6" thickBot="1">
      <c r="A125" s="71" t="s">
        <v>143</v>
      </c>
      <c r="B125" s="50">
        <v>951</v>
      </c>
      <c r="C125" s="51" t="s">
        <v>67</v>
      </c>
      <c r="D125" s="51" t="s">
        <v>274</v>
      </c>
      <c r="E125" s="51" t="s">
        <v>5</v>
      </c>
      <c r="F125" s="51"/>
      <c r="G125" s="136">
        <f>G126+G130</f>
        <v>582.2869999999999</v>
      </c>
      <c r="H125" s="153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43"/>
      <c r="Y125" s="126"/>
      <c r="Z125" s="136">
        <f>Z126+Z130</f>
        <v>424.26599999999996</v>
      </c>
      <c r="AA125" s="110">
        <f t="shared" si="13"/>
        <v>72.86200791018862</v>
      </c>
      <c r="AB125" s="192"/>
      <c r="AC125" s="192"/>
    </row>
    <row r="126" spans="1:29" ht="32.25" outlineLevel="6" thickBot="1">
      <c r="A126" s="5" t="s">
        <v>94</v>
      </c>
      <c r="B126" s="17">
        <v>951</v>
      </c>
      <c r="C126" s="6" t="s">
        <v>67</v>
      </c>
      <c r="D126" s="6" t="s">
        <v>274</v>
      </c>
      <c r="E126" s="6" t="s">
        <v>91</v>
      </c>
      <c r="F126" s="6"/>
      <c r="G126" s="113">
        <f>G127+G128+G129</f>
        <v>547.636</v>
      </c>
      <c r="H126" s="153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43"/>
      <c r="Y126" s="126"/>
      <c r="Z126" s="113">
        <f>Z127+Z128+Z129</f>
        <v>411.82399999999996</v>
      </c>
      <c r="AA126" s="110">
        <f t="shared" si="13"/>
        <v>75.20031553805812</v>
      </c>
      <c r="AB126" s="192"/>
      <c r="AC126" s="192"/>
    </row>
    <row r="127" spans="1:29" ht="18.75" customHeight="1" outlineLevel="6" thickBot="1">
      <c r="A127" s="48" t="s">
        <v>258</v>
      </c>
      <c r="B127" s="52">
        <v>951</v>
      </c>
      <c r="C127" s="53" t="s">
        <v>67</v>
      </c>
      <c r="D127" s="53" t="s">
        <v>274</v>
      </c>
      <c r="E127" s="53" t="s">
        <v>92</v>
      </c>
      <c r="F127" s="53"/>
      <c r="G127" s="112">
        <v>421.539</v>
      </c>
      <c r="H127" s="153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43"/>
      <c r="Y127" s="126"/>
      <c r="Z127" s="94">
        <v>317.229</v>
      </c>
      <c r="AA127" s="110">
        <f t="shared" si="13"/>
        <v>75.25495861592877</v>
      </c>
      <c r="AB127" s="192"/>
      <c r="AC127" s="192"/>
    </row>
    <row r="128" spans="1:29" ht="33" customHeight="1" outlineLevel="6" thickBot="1">
      <c r="A128" s="48" t="s">
        <v>260</v>
      </c>
      <c r="B128" s="52">
        <v>951</v>
      </c>
      <c r="C128" s="53" t="s">
        <v>67</v>
      </c>
      <c r="D128" s="53" t="s">
        <v>274</v>
      </c>
      <c r="E128" s="53" t="s">
        <v>93</v>
      </c>
      <c r="F128" s="53"/>
      <c r="G128" s="112">
        <v>0</v>
      </c>
      <c r="H128" s="153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43"/>
      <c r="Y128" s="126"/>
      <c r="Z128" s="94">
        <v>0</v>
      </c>
      <c r="AA128" s="110">
        <v>0</v>
      </c>
      <c r="AB128" s="192"/>
      <c r="AC128" s="192"/>
    </row>
    <row r="129" spans="1:29" ht="48" outlineLevel="6" thickBot="1">
      <c r="A129" s="48" t="s">
        <v>253</v>
      </c>
      <c r="B129" s="52">
        <v>951</v>
      </c>
      <c r="C129" s="53" t="s">
        <v>67</v>
      </c>
      <c r="D129" s="53" t="s">
        <v>274</v>
      </c>
      <c r="E129" s="53" t="s">
        <v>254</v>
      </c>
      <c r="F129" s="53"/>
      <c r="G129" s="112">
        <v>126.097</v>
      </c>
      <c r="H129" s="153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43"/>
      <c r="Y129" s="126"/>
      <c r="Z129" s="94">
        <v>94.595</v>
      </c>
      <c r="AA129" s="110">
        <f t="shared" si="13"/>
        <v>75.01764514619697</v>
      </c>
      <c r="AB129" s="192"/>
      <c r="AC129" s="192"/>
    </row>
    <row r="130" spans="1:29" ht="18.75" customHeight="1" outlineLevel="6" thickBot="1">
      <c r="A130" s="5" t="s">
        <v>100</v>
      </c>
      <c r="B130" s="17">
        <v>951</v>
      </c>
      <c r="C130" s="6" t="s">
        <v>67</v>
      </c>
      <c r="D130" s="6" t="s">
        <v>274</v>
      </c>
      <c r="E130" s="6" t="s">
        <v>95</v>
      </c>
      <c r="F130" s="6"/>
      <c r="G130" s="113">
        <f>G131</f>
        <v>34.651</v>
      </c>
      <c r="H130" s="153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43"/>
      <c r="Y130" s="126"/>
      <c r="Z130" s="113">
        <f>Z131</f>
        <v>12.442</v>
      </c>
      <c r="AA130" s="110">
        <f t="shared" si="13"/>
        <v>35.90661164179966</v>
      </c>
      <c r="AB130" s="192"/>
      <c r="AC130" s="192"/>
    </row>
    <row r="131" spans="1:29" ht="32.25" outlineLevel="6" thickBot="1">
      <c r="A131" s="48" t="s">
        <v>101</v>
      </c>
      <c r="B131" s="52">
        <v>951</v>
      </c>
      <c r="C131" s="53" t="s">
        <v>67</v>
      </c>
      <c r="D131" s="53" t="s">
        <v>274</v>
      </c>
      <c r="E131" s="53" t="s">
        <v>96</v>
      </c>
      <c r="F131" s="53"/>
      <c r="G131" s="112">
        <v>34.651</v>
      </c>
      <c r="H131" s="153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43"/>
      <c r="Y131" s="126"/>
      <c r="Z131" s="94">
        <v>12.442</v>
      </c>
      <c r="AA131" s="110">
        <f t="shared" si="13"/>
        <v>35.90661164179966</v>
      </c>
      <c r="AB131" s="192"/>
      <c r="AC131" s="192"/>
    </row>
    <row r="132" spans="1:29" ht="32.25" outlineLevel="6" thickBot="1">
      <c r="A132" s="71" t="s">
        <v>144</v>
      </c>
      <c r="B132" s="50">
        <v>951</v>
      </c>
      <c r="C132" s="51" t="s">
        <v>67</v>
      </c>
      <c r="D132" s="51" t="s">
        <v>275</v>
      </c>
      <c r="E132" s="51" t="s">
        <v>5</v>
      </c>
      <c r="F132" s="51"/>
      <c r="G132" s="136">
        <f>G133+G136</f>
        <v>708.062</v>
      </c>
      <c r="H132" s="134">
        <f aca="true" t="shared" si="22" ref="H132:W132">H133</f>
        <v>0</v>
      </c>
      <c r="I132" s="134">
        <f t="shared" si="22"/>
        <v>0</v>
      </c>
      <c r="J132" s="134">
        <f t="shared" si="22"/>
        <v>0</v>
      </c>
      <c r="K132" s="134">
        <f t="shared" si="22"/>
        <v>0</v>
      </c>
      <c r="L132" s="134">
        <f t="shared" si="22"/>
        <v>0</v>
      </c>
      <c r="M132" s="134">
        <f t="shared" si="22"/>
        <v>0</v>
      </c>
      <c r="N132" s="134">
        <f t="shared" si="22"/>
        <v>0</v>
      </c>
      <c r="O132" s="134">
        <f t="shared" si="22"/>
        <v>0</v>
      </c>
      <c r="P132" s="134">
        <f t="shared" si="22"/>
        <v>0</v>
      </c>
      <c r="Q132" s="134">
        <f t="shared" si="22"/>
        <v>0</v>
      </c>
      <c r="R132" s="134">
        <f t="shared" si="22"/>
        <v>0</v>
      </c>
      <c r="S132" s="134">
        <f t="shared" si="22"/>
        <v>0</v>
      </c>
      <c r="T132" s="134">
        <f t="shared" si="22"/>
        <v>0</v>
      </c>
      <c r="U132" s="134">
        <f t="shared" si="22"/>
        <v>0</v>
      </c>
      <c r="V132" s="134">
        <f t="shared" si="22"/>
        <v>0</v>
      </c>
      <c r="W132" s="134">
        <f t="shared" si="22"/>
        <v>0</v>
      </c>
      <c r="X132" s="145">
        <f>X133</f>
        <v>332.248</v>
      </c>
      <c r="Y132" s="126">
        <f>X132/G127*100</f>
        <v>78.81785552463711</v>
      </c>
      <c r="Z132" s="136">
        <f>Z133+Z136</f>
        <v>510.779</v>
      </c>
      <c r="AA132" s="110">
        <f t="shared" si="13"/>
        <v>72.13760941838426</v>
      </c>
      <c r="AB132" s="192"/>
      <c r="AC132" s="192"/>
    </row>
    <row r="133" spans="1:29" ht="32.25" outlineLevel="6" thickBot="1">
      <c r="A133" s="5" t="s">
        <v>94</v>
      </c>
      <c r="B133" s="17">
        <v>951</v>
      </c>
      <c r="C133" s="6" t="s">
        <v>67</v>
      </c>
      <c r="D133" s="6" t="s">
        <v>275</v>
      </c>
      <c r="E133" s="6" t="s">
        <v>91</v>
      </c>
      <c r="F133" s="6"/>
      <c r="G133" s="113">
        <f>G134+G135</f>
        <v>679.162</v>
      </c>
      <c r="H133" s="155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54"/>
      <c r="X133" s="142">
        <v>332.248</v>
      </c>
      <c r="Y133" s="126" t="e">
        <f>X133/G128*100</f>
        <v>#DIV/0!</v>
      </c>
      <c r="Z133" s="113">
        <f>Z134+Z135</f>
        <v>490.657</v>
      </c>
      <c r="AA133" s="110">
        <f t="shared" si="13"/>
        <v>72.24447186385574</v>
      </c>
      <c r="AB133" s="192"/>
      <c r="AC133" s="192"/>
    </row>
    <row r="134" spans="1:29" ht="17.25" customHeight="1" outlineLevel="6" thickBot="1">
      <c r="A134" s="48" t="s">
        <v>258</v>
      </c>
      <c r="B134" s="52">
        <v>951</v>
      </c>
      <c r="C134" s="53" t="s">
        <v>67</v>
      </c>
      <c r="D134" s="53" t="s">
        <v>275</v>
      </c>
      <c r="E134" s="53" t="s">
        <v>92</v>
      </c>
      <c r="F134" s="72"/>
      <c r="G134" s="112">
        <v>522.533</v>
      </c>
      <c r="H134" s="153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43"/>
      <c r="Y134" s="126"/>
      <c r="Z134" s="94">
        <v>383.52</v>
      </c>
      <c r="AA134" s="110">
        <f t="shared" si="13"/>
        <v>73.3963213806592</v>
      </c>
      <c r="AB134" s="192"/>
      <c r="AC134" s="192"/>
    </row>
    <row r="135" spans="1:29" ht="48" outlineLevel="6" thickBot="1">
      <c r="A135" s="48" t="s">
        <v>253</v>
      </c>
      <c r="B135" s="52">
        <v>951</v>
      </c>
      <c r="C135" s="53" t="s">
        <v>67</v>
      </c>
      <c r="D135" s="53" t="s">
        <v>275</v>
      </c>
      <c r="E135" s="53" t="s">
        <v>254</v>
      </c>
      <c r="F135" s="72"/>
      <c r="G135" s="112">
        <v>156.629</v>
      </c>
      <c r="H135" s="153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43"/>
      <c r="Y135" s="126"/>
      <c r="Z135" s="94">
        <v>107.137</v>
      </c>
      <c r="AA135" s="110">
        <f t="shared" si="13"/>
        <v>68.40176467959319</v>
      </c>
      <c r="AB135" s="192"/>
      <c r="AC135" s="192"/>
    </row>
    <row r="136" spans="1:29" ht="16.5" customHeight="1" outlineLevel="6" thickBot="1">
      <c r="A136" s="5" t="s">
        <v>100</v>
      </c>
      <c r="B136" s="17">
        <v>951</v>
      </c>
      <c r="C136" s="6" t="s">
        <v>67</v>
      </c>
      <c r="D136" s="6" t="s">
        <v>275</v>
      </c>
      <c r="E136" s="6" t="s">
        <v>95</v>
      </c>
      <c r="F136" s="73"/>
      <c r="G136" s="113">
        <f>G137</f>
        <v>28.9</v>
      </c>
      <c r="H136" s="153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43"/>
      <c r="Y136" s="126"/>
      <c r="Z136" s="113">
        <f>Z137</f>
        <v>20.122</v>
      </c>
      <c r="AA136" s="110">
        <f t="shared" si="13"/>
        <v>69.62629757785467</v>
      </c>
      <c r="AB136" s="192"/>
      <c r="AC136" s="192"/>
    </row>
    <row r="137" spans="1:29" ht="34.5" customHeight="1" outlineLevel="6" thickBot="1">
      <c r="A137" s="48" t="s">
        <v>101</v>
      </c>
      <c r="B137" s="52">
        <v>951</v>
      </c>
      <c r="C137" s="53" t="s">
        <v>67</v>
      </c>
      <c r="D137" s="53" t="s">
        <v>275</v>
      </c>
      <c r="E137" s="53" t="s">
        <v>96</v>
      </c>
      <c r="F137" s="72"/>
      <c r="G137" s="112">
        <v>28.9</v>
      </c>
      <c r="H137" s="153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43"/>
      <c r="Y137" s="126"/>
      <c r="Z137" s="94">
        <v>20.122</v>
      </c>
      <c r="AA137" s="110">
        <f t="shared" si="13"/>
        <v>69.62629757785467</v>
      </c>
      <c r="AB137" s="192"/>
      <c r="AC137" s="192"/>
    </row>
    <row r="138" spans="1:29" ht="16.5" outlineLevel="6" thickBot="1">
      <c r="A138" s="11" t="s">
        <v>145</v>
      </c>
      <c r="B138" s="15">
        <v>951</v>
      </c>
      <c r="C138" s="10" t="s">
        <v>67</v>
      </c>
      <c r="D138" s="10" t="s">
        <v>261</v>
      </c>
      <c r="E138" s="10" t="s">
        <v>5</v>
      </c>
      <c r="F138" s="10"/>
      <c r="G138" s="133">
        <f>G146+G153+G139+G160+G165+G168+G171</f>
        <v>11766.609</v>
      </c>
      <c r="H138" s="153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43"/>
      <c r="Y138" s="126"/>
      <c r="Z138" s="133">
        <f>Z146+Z153+Z139+Z160+Z165+Z168+Z171</f>
        <v>8838.21</v>
      </c>
      <c r="AA138" s="110">
        <f t="shared" si="13"/>
        <v>75.11263440469551</v>
      </c>
      <c r="AB138" s="192"/>
      <c r="AC138" s="192"/>
    </row>
    <row r="139" spans="1:29" ht="37.5" customHeight="1" outlineLevel="6" thickBot="1">
      <c r="A139" s="71" t="s">
        <v>224</v>
      </c>
      <c r="B139" s="50">
        <v>951</v>
      </c>
      <c r="C139" s="65" t="s">
        <v>67</v>
      </c>
      <c r="D139" s="65" t="s">
        <v>276</v>
      </c>
      <c r="E139" s="65" t="s">
        <v>5</v>
      </c>
      <c r="F139" s="65"/>
      <c r="G139" s="156">
        <f>G140+G143</f>
        <v>30</v>
      </c>
      <c r="H139" s="134">
        <f aca="true" t="shared" si="23" ref="H139:W139">H141</f>
        <v>0</v>
      </c>
      <c r="I139" s="134">
        <f t="shared" si="23"/>
        <v>0</v>
      </c>
      <c r="J139" s="134">
        <f t="shared" si="23"/>
        <v>0</v>
      </c>
      <c r="K139" s="134">
        <f t="shared" si="23"/>
        <v>0</v>
      </c>
      <c r="L139" s="134">
        <f t="shared" si="23"/>
        <v>0</v>
      </c>
      <c r="M139" s="134">
        <f t="shared" si="23"/>
        <v>0</v>
      </c>
      <c r="N139" s="134">
        <f t="shared" si="23"/>
        <v>0</v>
      </c>
      <c r="O139" s="134">
        <f t="shared" si="23"/>
        <v>0</v>
      </c>
      <c r="P139" s="134">
        <f t="shared" si="23"/>
        <v>0</v>
      </c>
      <c r="Q139" s="134">
        <f t="shared" si="23"/>
        <v>0</v>
      </c>
      <c r="R139" s="134">
        <f t="shared" si="23"/>
        <v>0</v>
      </c>
      <c r="S139" s="134">
        <f t="shared" si="23"/>
        <v>0</v>
      </c>
      <c r="T139" s="134">
        <f t="shared" si="23"/>
        <v>0</v>
      </c>
      <c r="U139" s="134">
        <f t="shared" si="23"/>
        <v>0</v>
      </c>
      <c r="V139" s="134">
        <f t="shared" si="23"/>
        <v>0</v>
      </c>
      <c r="W139" s="134">
        <f t="shared" si="23"/>
        <v>0</v>
      </c>
      <c r="X139" s="145">
        <f>X141</f>
        <v>330.176</v>
      </c>
      <c r="Y139" s="126">
        <f>X139/G134*100</f>
        <v>63.18758815232721</v>
      </c>
      <c r="Z139" s="156">
        <f>Z140+Z143</f>
        <v>30</v>
      </c>
      <c r="AA139" s="110">
        <f t="shared" si="13"/>
        <v>100</v>
      </c>
      <c r="AB139" s="192"/>
      <c r="AC139" s="192"/>
    </row>
    <row r="140" spans="1:29" ht="32.25" outlineLevel="6" thickBot="1">
      <c r="A140" s="5" t="s">
        <v>199</v>
      </c>
      <c r="B140" s="17">
        <v>951</v>
      </c>
      <c r="C140" s="6" t="s">
        <v>67</v>
      </c>
      <c r="D140" s="6" t="s">
        <v>277</v>
      </c>
      <c r="E140" s="6" t="s">
        <v>5</v>
      </c>
      <c r="F140" s="10"/>
      <c r="G140" s="113">
        <f>G141</f>
        <v>0</v>
      </c>
      <c r="H140" s="157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58"/>
      <c r="Y140" s="126"/>
      <c r="Z140" s="113">
        <f>Z141</f>
        <v>0</v>
      </c>
      <c r="AA140" s="110">
        <v>0</v>
      </c>
      <c r="AB140" s="192"/>
      <c r="AC140" s="192"/>
    </row>
    <row r="141" spans="1:29" ht="20.25" customHeight="1" outlineLevel="6" thickBot="1">
      <c r="A141" s="115" t="s">
        <v>100</v>
      </c>
      <c r="B141" s="116">
        <v>951</v>
      </c>
      <c r="C141" s="117" t="s">
        <v>67</v>
      </c>
      <c r="D141" s="117" t="s">
        <v>277</v>
      </c>
      <c r="E141" s="117" t="s">
        <v>95</v>
      </c>
      <c r="F141" s="118"/>
      <c r="G141" s="122">
        <f>G142</f>
        <v>0</v>
      </c>
      <c r="H141" s="159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60"/>
      <c r="X141" s="161">
        <v>330.176</v>
      </c>
      <c r="Y141" s="162">
        <f>X141/G136*100</f>
        <v>1142.477508650519</v>
      </c>
      <c r="Z141" s="122">
        <f>Z142</f>
        <v>0</v>
      </c>
      <c r="AA141" s="110">
        <v>0</v>
      </c>
      <c r="AB141" s="192"/>
      <c r="AC141" s="192"/>
    </row>
    <row r="142" spans="1:29" ht="32.25" outlineLevel="6" thickBot="1">
      <c r="A142" s="48" t="s">
        <v>101</v>
      </c>
      <c r="B142" s="52">
        <v>951</v>
      </c>
      <c r="C142" s="53" t="s">
        <v>67</v>
      </c>
      <c r="D142" s="53" t="s">
        <v>277</v>
      </c>
      <c r="E142" s="53" t="s">
        <v>96</v>
      </c>
      <c r="F142" s="10"/>
      <c r="G142" s="112">
        <v>0</v>
      </c>
      <c r="H142" s="153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43"/>
      <c r="Y142" s="126"/>
      <c r="Z142" s="112">
        <v>0</v>
      </c>
      <c r="AA142" s="110">
        <v>0</v>
      </c>
      <c r="AB142" s="192"/>
      <c r="AC142" s="192"/>
    </row>
    <row r="143" spans="1:29" ht="36" customHeight="1" outlineLevel="6" thickBot="1">
      <c r="A143" s="5" t="s">
        <v>198</v>
      </c>
      <c r="B143" s="17">
        <v>951</v>
      </c>
      <c r="C143" s="6" t="s">
        <v>67</v>
      </c>
      <c r="D143" s="6" t="s">
        <v>278</v>
      </c>
      <c r="E143" s="6" t="s">
        <v>5</v>
      </c>
      <c r="F143" s="10"/>
      <c r="G143" s="113">
        <f>G144</f>
        <v>30</v>
      </c>
      <c r="H143" s="153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43"/>
      <c r="Y143" s="126"/>
      <c r="Z143" s="113">
        <f>Z144</f>
        <v>30</v>
      </c>
      <c r="AA143" s="110">
        <f aca="true" t="shared" si="24" ref="AA143:AA204">Z143/G143*100</f>
        <v>100</v>
      </c>
      <c r="AB143" s="192"/>
      <c r="AC143" s="192"/>
    </row>
    <row r="144" spans="1:29" ht="18.75" customHeight="1" outlineLevel="6" thickBot="1">
      <c r="A144" s="115" t="s">
        <v>100</v>
      </c>
      <c r="B144" s="116">
        <v>951</v>
      </c>
      <c r="C144" s="117" t="s">
        <v>67</v>
      </c>
      <c r="D144" s="117" t="s">
        <v>278</v>
      </c>
      <c r="E144" s="117" t="s">
        <v>95</v>
      </c>
      <c r="F144" s="118"/>
      <c r="G144" s="122">
        <f>G145</f>
        <v>30</v>
      </c>
      <c r="H144" s="163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4"/>
      <c r="Y144" s="162"/>
      <c r="Z144" s="122">
        <f>Z145</f>
        <v>30</v>
      </c>
      <c r="AA144" s="110">
        <f t="shared" si="24"/>
        <v>100</v>
      </c>
      <c r="AB144" s="192"/>
      <c r="AC144" s="192"/>
    </row>
    <row r="145" spans="1:29" ht="32.25" outlineLevel="6" thickBot="1">
      <c r="A145" s="48" t="s">
        <v>101</v>
      </c>
      <c r="B145" s="52">
        <v>951</v>
      </c>
      <c r="C145" s="53" t="s">
        <v>67</v>
      </c>
      <c r="D145" s="53" t="s">
        <v>278</v>
      </c>
      <c r="E145" s="53" t="s">
        <v>96</v>
      </c>
      <c r="F145" s="10"/>
      <c r="G145" s="112">
        <v>30</v>
      </c>
      <c r="H145" s="153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43"/>
      <c r="Y145" s="126"/>
      <c r="Z145" s="94">
        <v>30</v>
      </c>
      <c r="AA145" s="110">
        <f t="shared" si="24"/>
        <v>100</v>
      </c>
      <c r="AB145" s="192"/>
      <c r="AC145" s="192"/>
    </row>
    <row r="146" spans="1:29" ht="24" customHeight="1" outlineLevel="6" thickBot="1">
      <c r="A146" s="54" t="s">
        <v>225</v>
      </c>
      <c r="B146" s="50">
        <v>951</v>
      </c>
      <c r="C146" s="51" t="s">
        <v>67</v>
      </c>
      <c r="D146" s="51" t="s">
        <v>279</v>
      </c>
      <c r="E146" s="51" t="s">
        <v>5</v>
      </c>
      <c r="F146" s="51"/>
      <c r="G146" s="136">
        <f>G147+G150</f>
        <v>50</v>
      </c>
      <c r="H146" s="153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43"/>
      <c r="Y146" s="126"/>
      <c r="Z146" s="136">
        <f>Z147+Z150</f>
        <v>50</v>
      </c>
      <c r="AA146" s="110">
        <f t="shared" si="24"/>
        <v>100</v>
      </c>
      <c r="AB146" s="192"/>
      <c r="AC146" s="192"/>
    </row>
    <row r="147" spans="1:29" ht="32.25" outlineLevel="6" thickBot="1">
      <c r="A147" s="5" t="s">
        <v>146</v>
      </c>
      <c r="B147" s="17">
        <v>951</v>
      </c>
      <c r="C147" s="6" t="s">
        <v>67</v>
      </c>
      <c r="D147" s="6" t="s">
        <v>280</v>
      </c>
      <c r="E147" s="6" t="s">
        <v>5</v>
      </c>
      <c r="F147" s="6"/>
      <c r="G147" s="113">
        <f>G148</f>
        <v>0</v>
      </c>
      <c r="H147" s="153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43"/>
      <c r="Y147" s="126"/>
      <c r="Z147" s="113">
        <f>Z148</f>
        <v>0</v>
      </c>
      <c r="AA147" s="110">
        <v>0</v>
      </c>
      <c r="AB147" s="192"/>
      <c r="AC147" s="192"/>
    </row>
    <row r="148" spans="1:29" ht="19.5" customHeight="1" outlineLevel="6" thickBot="1">
      <c r="A148" s="115" t="s">
        <v>100</v>
      </c>
      <c r="B148" s="116">
        <v>951</v>
      </c>
      <c r="C148" s="117" t="s">
        <v>67</v>
      </c>
      <c r="D148" s="117" t="s">
        <v>280</v>
      </c>
      <c r="E148" s="117" t="s">
        <v>95</v>
      </c>
      <c r="F148" s="117"/>
      <c r="G148" s="122">
        <f>G149</f>
        <v>0</v>
      </c>
      <c r="H148" s="163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4"/>
      <c r="Y148" s="162"/>
      <c r="Z148" s="122">
        <f>Z149</f>
        <v>0</v>
      </c>
      <c r="AA148" s="110">
        <v>0</v>
      </c>
      <c r="AB148" s="192"/>
      <c r="AC148" s="192"/>
    </row>
    <row r="149" spans="1:29" ht="33" customHeight="1" outlineLevel="6" thickBot="1">
      <c r="A149" s="48" t="s">
        <v>101</v>
      </c>
      <c r="B149" s="52">
        <v>951</v>
      </c>
      <c r="C149" s="53" t="s">
        <v>67</v>
      </c>
      <c r="D149" s="53" t="s">
        <v>280</v>
      </c>
      <c r="E149" s="53" t="s">
        <v>96</v>
      </c>
      <c r="F149" s="53"/>
      <c r="G149" s="112">
        <v>0</v>
      </c>
      <c r="H149" s="153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43"/>
      <c r="Y149" s="126"/>
      <c r="Z149" s="112">
        <v>0</v>
      </c>
      <c r="AA149" s="110">
        <v>0</v>
      </c>
      <c r="AB149" s="192"/>
      <c r="AC149" s="192"/>
    </row>
    <row r="150" spans="1:29" ht="32.25" outlineLevel="6" thickBot="1">
      <c r="A150" s="5" t="s">
        <v>147</v>
      </c>
      <c r="B150" s="17">
        <v>951</v>
      </c>
      <c r="C150" s="6" t="s">
        <v>67</v>
      </c>
      <c r="D150" s="6" t="s">
        <v>281</v>
      </c>
      <c r="E150" s="6" t="s">
        <v>5</v>
      </c>
      <c r="F150" s="6"/>
      <c r="G150" s="113">
        <f>G151</f>
        <v>50</v>
      </c>
      <c r="H150" s="153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43"/>
      <c r="Y150" s="126"/>
      <c r="Z150" s="113">
        <f>Z151</f>
        <v>50</v>
      </c>
      <c r="AA150" s="110">
        <f t="shared" si="24"/>
        <v>100</v>
      </c>
      <c r="AB150" s="192"/>
      <c r="AC150" s="192"/>
    </row>
    <row r="151" spans="1:29" ht="17.25" customHeight="1" outlineLevel="6" thickBot="1">
      <c r="A151" s="115" t="s">
        <v>100</v>
      </c>
      <c r="B151" s="116">
        <v>951</v>
      </c>
      <c r="C151" s="117" t="s">
        <v>67</v>
      </c>
      <c r="D151" s="117" t="s">
        <v>281</v>
      </c>
      <c r="E151" s="117" t="s">
        <v>95</v>
      </c>
      <c r="F151" s="117"/>
      <c r="G151" s="122">
        <f>G152</f>
        <v>50</v>
      </c>
      <c r="H151" s="163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4"/>
      <c r="Y151" s="162"/>
      <c r="Z151" s="122">
        <f>Z152</f>
        <v>50</v>
      </c>
      <c r="AA151" s="110">
        <f t="shared" si="24"/>
        <v>100</v>
      </c>
      <c r="AB151" s="192"/>
      <c r="AC151" s="192"/>
    </row>
    <row r="152" spans="1:29" ht="32.25" outlineLevel="6" thickBot="1">
      <c r="A152" s="48" t="s">
        <v>101</v>
      </c>
      <c r="B152" s="52">
        <v>951</v>
      </c>
      <c r="C152" s="53" t="s">
        <v>67</v>
      </c>
      <c r="D152" s="53" t="s">
        <v>281</v>
      </c>
      <c r="E152" s="53" t="s">
        <v>96</v>
      </c>
      <c r="F152" s="53"/>
      <c r="G152" s="112">
        <v>50</v>
      </c>
      <c r="H152" s="153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43"/>
      <c r="Y152" s="126"/>
      <c r="Z152" s="94">
        <v>50</v>
      </c>
      <c r="AA152" s="110">
        <f t="shared" si="24"/>
        <v>100</v>
      </c>
      <c r="AB152" s="192"/>
      <c r="AC152" s="192"/>
    </row>
    <row r="153" spans="1:29" ht="32.25" outlineLevel="6" thickBot="1">
      <c r="A153" s="54" t="s">
        <v>226</v>
      </c>
      <c r="B153" s="50">
        <v>951</v>
      </c>
      <c r="C153" s="51" t="s">
        <v>67</v>
      </c>
      <c r="D153" s="51" t="s">
        <v>282</v>
      </c>
      <c r="E153" s="51" t="s">
        <v>5</v>
      </c>
      <c r="F153" s="51"/>
      <c r="G153" s="136">
        <f>G154+G157</f>
        <v>10</v>
      </c>
      <c r="H153" s="153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43"/>
      <c r="Y153" s="126"/>
      <c r="Z153" s="136">
        <f>Z154+Z157</f>
        <v>0</v>
      </c>
      <c r="AA153" s="110">
        <f t="shared" si="24"/>
        <v>0</v>
      </c>
      <c r="AB153" s="192"/>
      <c r="AC153" s="192"/>
    </row>
    <row r="154" spans="1:29" ht="48" outlineLevel="6" thickBot="1">
      <c r="A154" s="5" t="s">
        <v>148</v>
      </c>
      <c r="B154" s="17">
        <v>951</v>
      </c>
      <c r="C154" s="6" t="s">
        <v>67</v>
      </c>
      <c r="D154" s="6" t="s">
        <v>283</v>
      </c>
      <c r="E154" s="6" t="s">
        <v>5</v>
      </c>
      <c r="F154" s="6"/>
      <c r="G154" s="113">
        <f>G155</f>
        <v>10</v>
      </c>
      <c r="H154" s="134">
        <f aca="true" t="shared" si="25" ref="H154:W154">H155</f>
        <v>0</v>
      </c>
      <c r="I154" s="134">
        <f t="shared" si="25"/>
        <v>0</v>
      </c>
      <c r="J154" s="134">
        <f t="shared" si="25"/>
        <v>0</v>
      </c>
      <c r="K154" s="134">
        <f t="shared" si="25"/>
        <v>0</v>
      </c>
      <c r="L154" s="134">
        <f t="shared" si="25"/>
        <v>0</v>
      </c>
      <c r="M154" s="134">
        <f t="shared" si="25"/>
        <v>0</v>
      </c>
      <c r="N154" s="134">
        <f t="shared" si="25"/>
        <v>0</v>
      </c>
      <c r="O154" s="134">
        <f t="shared" si="25"/>
        <v>0</v>
      </c>
      <c r="P154" s="134">
        <f t="shared" si="25"/>
        <v>0</v>
      </c>
      <c r="Q154" s="134">
        <f t="shared" si="25"/>
        <v>0</v>
      </c>
      <c r="R154" s="134">
        <f t="shared" si="25"/>
        <v>0</v>
      </c>
      <c r="S154" s="134">
        <f t="shared" si="25"/>
        <v>0</v>
      </c>
      <c r="T154" s="134">
        <f t="shared" si="25"/>
        <v>0</v>
      </c>
      <c r="U154" s="134">
        <f t="shared" si="25"/>
        <v>0</v>
      </c>
      <c r="V154" s="134">
        <f t="shared" si="25"/>
        <v>0</v>
      </c>
      <c r="W154" s="134">
        <f t="shared" si="25"/>
        <v>0</v>
      </c>
      <c r="X154" s="145">
        <f>X155</f>
        <v>409.75398</v>
      </c>
      <c r="Y154" s="126" t="e">
        <f>X154/G148*100</f>
        <v>#DIV/0!</v>
      </c>
      <c r="Z154" s="113">
        <f>Z155</f>
        <v>0</v>
      </c>
      <c r="AA154" s="110">
        <f t="shared" si="24"/>
        <v>0</v>
      </c>
      <c r="AB154" s="192"/>
      <c r="AC154" s="192"/>
    </row>
    <row r="155" spans="1:29" ht="19.5" customHeight="1" outlineLevel="6" thickBot="1">
      <c r="A155" s="115" t="s">
        <v>100</v>
      </c>
      <c r="B155" s="116">
        <v>951</v>
      </c>
      <c r="C155" s="117" t="s">
        <v>67</v>
      </c>
      <c r="D155" s="117" t="s">
        <v>283</v>
      </c>
      <c r="E155" s="117" t="s">
        <v>95</v>
      </c>
      <c r="F155" s="117"/>
      <c r="G155" s="122">
        <f>G156</f>
        <v>10</v>
      </c>
      <c r="H155" s="159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60"/>
      <c r="X155" s="161">
        <v>409.75398</v>
      </c>
      <c r="Y155" s="162" t="e">
        <f>X155/G149*100</f>
        <v>#DIV/0!</v>
      </c>
      <c r="Z155" s="122">
        <f>Z156</f>
        <v>0</v>
      </c>
      <c r="AA155" s="110">
        <f t="shared" si="24"/>
        <v>0</v>
      </c>
      <c r="AB155" s="192"/>
      <c r="AC155" s="192"/>
    </row>
    <row r="156" spans="1:29" ht="32.25" outlineLevel="6" thickBot="1">
      <c r="A156" s="48" t="s">
        <v>101</v>
      </c>
      <c r="B156" s="52">
        <v>951</v>
      </c>
      <c r="C156" s="53" t="s">
        <v>67</v>
      </c>
      <c r="D156" s="53" t="s">
        <v>283</v>
      </c>
      <c r="E156" s="53" t="s">
        <v>96</v>
      </c>
      <c r="F156" s="53"/>
      <c r="G156" s="112">
        <v>10</v>
      </c>
      <c r="H156" s="153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43"/>
      <c r="Y156" s="126"/>
      <c r="Z156" s="112">
        <v>0</v>
      </c>
      <c r="AA156" s="110">
        <f t="shared" si="24"/>
        <v>0</v>
      </c>
      <c r="AB156" s="192"/>
      <c r="AC156" s="192"/>
    </row>
    <row r="157" spans="1:29" ht="48" outlineLevel="6" thickBot="1">
      <c r="A157" s="5" t="s">
        <v>365</v>
      </c>
      <c r="B157" s="17">
        <v>951</v>
      </c>
      <c r="C157" s="6" t="s">
        <v>67</v>
      </c>
      <c r="D157" s="6" t="s">
        <v>366</v>
      </c>
      <c r="E157" s="6" t="s">
        <v>5</v>
      </c>
      <c r="F157" s="6"/>
      <c r="G157" s="113">
        <f>G158</f>
        <v>0</v>
      </c>
      <c r="H157" s="153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43"/>
      <c r="Y157" s="126"/>
      <c r="Z157" s="113">
        <f>Z158</f>
        <v>0</v>
      </c>
      <c r="AA157" s="110">
        <v>0</v>
      </c>
      <c r="AB157" s="192"/>
      <c r="AC157" s="192"/>
    </row>
    <row r="158" spans="1:29" ht="21" customHeight="1" outlineLevel="6" thickBot="1">
      <c r="A158" s="115" t="s">
        <v>100</v>
      </c>
      <c r="B158" s="116">
        <v>951</v>
      </c>
      <c r="C158" s="117" t="s">
        <v>67</v>
      </c>
      <c r="D158" s="117" t="s">
        <v>366</v>
      </c>
      <c r="E158" s="117" t="s">
        <v>95</v>
      </c>
      <c r="F158" s="117"/>
      <c r="G158" s="122">
        <f>G159</f>
        <v>0</v>
      </c>
      <c r="H158" s="163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4"/>
      <c r="Y158" s="162"/>
      <c r="Z158" s="122">
        <f>Z159</f>
        <v>0</v>
      </c>
      <c r="AA158" s="110">
        <v>0</v>
      </c>
      <c r="AB158" s="192"/>
      <c r="AC158" s="192"/>
    </row>
    <row r="159" spans="1:29" ht="32.25" outlineLevel="6" thickBot="1">
      <c r="A159" s="48" t="s">
        <v>101</v>
      </c>
      <c r="B159" s="52">
        <v>951</v>
      </c>
      <c r="C159" s="53" t="s">
        <v>67</v>
      </c>
      <c r="D159" s="53" t="s">
        <v>366</v>
      </c>
      <c r="E159" s="53" t="s">
        <v>96</v>
      </c>
      <c r="F159" s="53"/>
      <c r="G159" s="112">
        <v>0</v>
      </c>
      <c r="H159" s="153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43"/>
      <c r="Y159" s="126"/>
      <c r="Z159" s="112">
        <v>0</v>
      </c>
      <c r="AA159" s="110">
        <v>0</v>
      </c>
      <c r="AB159" s="192"/>
      <c r="AC159" s="192"/>
    </row>
    <row r="160" spans="1:29" ht="48" outlineLevel="6" thickBot="1">
      <c r="A160" s="54" t="s">
        <v>357</v>
      </c>
      <c r="B160" s="50">
        <v>951</v>
      </c>
      <c r="C160" s="51" t="s">
        <v>67</v>
      </c>
      <c r="D160" s="51" t="s">
        <v>353</v>
      </c>
      <c r="E160" s="51" t="s">
        <v>5</v>
      </c>
      <c r="F160" s="51"/>
      <c r="G160" s="136">
        <f>G161+G163</f>
        <v>11548.399000000001</v>
      </c>
      <c r="H160" s="153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43"/>
      <c r="Y160" s="126"/>
      <c r="Z160" s="136">
        <f>Z161+Z163</f>
        <v>8640</v>
      </c>
      <c r="AA160" s="110">
        <f t="shared" si="24"/>
        <v>74.81556534373291</v>
      </c>
      <c r="AB160" s="192"/>
      <c r="AC160" s="192"/>
    </row>
    <row r="161" spans="1:29" ht="16.5" outlineLevel="6" thickBot="1">
      <c r="A161" s="5" t="s">
        <v>120</v>
      </c>
      <c r="B161" s="17">
        <v>951</v>
      </c>
      <c r="C161" s="6" t="s">
        <v>67</v>
      </c>
      <c r="D161" s="6" t="s">
        <v>375</v>
      </c>
      <c r="E161" s="6" t="s">
        <v>119</v>
      </c>
      <c r="F161" s="6"/>
      <c r="G161" s="113">
        <f>G162</f>
        <v>4042</v>
      </c>
      <c r="H161" s="153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43"/>
      <c r="Y161" s="126"/>
      <c r="Z161" s="113">
        <f>Z162</f>
        <v>3544</v>
      </c>
      <c r="AA161" s="110">
        <f t="shared" si="24"/>
        <v>87.67936665017318</v>
      </c>
      <c r="AB161" s="192"/>
      <c r="AC161" s="192"/>
    </row>
    <row r="162" spans="1:29" ht="48" outlineLevel="6" thickBot="1">
      <c r="A162" s="58" t="s">
        <v>206</v>
      </c>
      <c r="B162" s="52">
        <v>951</v>
      </c>
      <c r="C162" s="53" t="s">
        <v>67</v>
      </c>
      <c r="D162" s="53" t="s">
        <v>375</v>
      </c>
      <c r="E162" s="53" t="s">
        <v>89</v>
      </c>
      <c r="F162" s="53"/>
      <c r="G162" s="112">
        <v>4042</v>
      </c>
      <c r="H162" s="153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43"/>
      <c r="Y162" s="126"/>
      <c r="Z162" s="94">
        <v>3544</v>
      </c>
      <c r="AA162" s="110">
        <f t="shared" si="24"/>
        <v>87.67936665017318</v>
      </c>
      <c r="AB162" s="192"/>
      <c r="AC162" s="192"/>
    </row>
    <row r="163" spans="1:29" ht="16.5" outlineLevel="6" thickBot="1">
      <c r="A163" s="5" t="s">
        <v>120</v>
      </c>
      <c r="B163" s="17">
        <v>951</v>
      </c>
      <c r="C163" s="6" t="s">
        <v>67</v>
      </c>
      <c r="D163" s="6" t="s">
        <v>356</v>
      </c>
      <c r="E163" s="6" t="s">
        <v>119</v>
      </c>
      <c r="F163" s="6"/>
      <c r="G163" s="113">
        <f>G164</f>
        <v>7506.399</v>
      </c>
      <c r="H163" s="165">
        <f aca="true" t="shared" si="26" ref="H163:X163">H164</f>
        <v>0</v>
      </c>
      <c r="I163" s="165">
        <f t="shared" si="26"/>
        <v>0</v>
      </c>
      <c r="J163" s="165">
        <f t="shared" si="26"/>
        <v>0</v>
      </c>
      <c r="K163" s="165">
        <f t="shared" si="26"/>
        <v>0</v>
      </c>
      <c r="L163" s="165">
        <f t="shared" si="26"/>
        <v>0</v>
      </c>
      <c r="M163" s="165">
        <f t="shared" si="26"/>
        <v>0</v>
      </c>
      <c r="N163" s="165">
        <f t="shared" si="26"/>
        <v>0</v>
      </c>
      <c r="O163" s="165">
        <f t="shared" si="26"/>
        <v>0</v>
      </c>
      <c r="P163" s="165">
        <f t="shared" si="26"/>
        <v>0</v>
      </c>
      <c r="Q163" s="165">
        <f t="shared" si="26"/>
        <v>0</v>
      </c>
      <c r="R163" s="165">
        <f t="shared" si="26"/>
        <v>0</v>
      </c>
      <c r="S163" s="165">
        <f t="shared" si="26"/>
        <v>0</v>
      </c>
      <c r="T163" s="165">
        <f t="shared" si="26"/>
        <v>0</v>
      </c>
      <c r="U163" s="165">
        <f t="shared" si="26"/>
        <v>0</v>
      </c>
      <c r="V163" s="165">
        <f t="shared" si="26"/>
        <v>0</v>
      </c>
      <c r="W163" s="165">
        <f t="shared" si="26"/>
        <v>0</v>
      </c>
      <c r="X163" s="166">
        <f t="shared" si="26"/>
        <v>1027.32</v>
      </c>
      <c r="Y163" s="126">
        <f>X163/G154*100</f>
        <v>10273.2</v>
      </c>
      <c r="Z163" s="113">
        <f>Z164</f>
        <v>5096</v>
      </c>
      <c r="AA163" s="110">
        <f t="shared" si="24"/>
        <v>67.88874399029415</v>
      </c>
      <c r="AB163" s="192"/>
      <c r="AC163" s="192"/>
    </row>
    <row r="164" spans="1:29" ht="48" outlineLevel="6" thickBot="1">
      <c r="A164" s="58" t="s">
        <v>206</v>
      </c>
      <c r="B164" s="52">
        <v>951</v>
      </c>
      <c r="C164" s="53" t="s">
        <v>67</v>
      </c>
      <c r="D164" s="53" t="s">
        <v>356</v>
      </c>
      <c r="E164" s="53" t="s">
        <v>89</v>
      </c>
      <c r="F164" s="53"/>
      <c r="G164" s="112">
        <v>7506.399</v>
      </c>
      <c r="H164" s="134">
        <f aca="true" t="shared" si="27" ref="H164:X164">H176</f>
        <v>0</v>
      </c>
      <c r="I164" s="134">
        <f t="shared" si="27"/>
        <v>0</v>
      </c>
      <c r="J164" s="134">
        <f t="shared" si="27"/>
        <v>0</v>
      </c>
      <c r="K164" s="134">
        <f t="shared" si="27"/>
        <v>0</v>
      </c>
      <c r="L164" s="134">
        <f t="shared" si="27"/>
        <v>0</v>
      </c>
      <c r="M164" s="134">
        <f t="shared" si="27"/>
        <v>0</v>
      </c>
      <c r="N164" s="134">
        <f t="shared" si="27"/>
        <v>0</v>
      </c>
      <c r="O164" s="134">
        <f t="shared" si="27"/>
        <v>0</v>
      </c>
      <c r="P164" s="134">
        <f t="shared" si="27"/>
        <v>0</v>
      </c>
      <c r="Q164" s="134">
        <f t="shared" si="27"/>
        <v>0</v>
      </c>
      <c r="R164" s="134">
        <f t="shared" si="27"/>
        <v>0</v>
      </c>
      <c r="S164" s="134">
        <f t="shared" si="27"/>
        <v>0</v>
      </c>
      <c r="T164" s="134">
        <f t="shared" si="27"/>
        <v>0</v>
      </c>
      <c r="U164" s="134">
        <f t="shared" si="27"/>
        <v>0</v>
      </c>
      <c r="V164" s="134">
        <f t="shared" si="27"/>
        <v>0</v>
      </c>
      <c r="W164" s="134">
        <f t="shared" si="27"/>
        <v>0</v>
      </c>
      <c r="X164" s="145">
        <f t="shared" si="27"/>
        <v>1027.32</v>
      </c>
      <c r="Y164" s="126">
        <f>X164/G155*100</f>
        <v>10273.2</v>
      </c>
      <c r="Z164" s="94">
        <v>5096</v>
      </c>
      <c r="AA164" s="110">
        <f t="shared" si="24"/>
        <v>67.88874399029415</v>
      </c>
      <c r="AB164" s="192"/>
      <c r="AC164" s="192"/>
    </row>
    <row r="165" spans="1:29" ht="32.25" outlineLevel="6" thickBot="1">
      <c r="A165" s="54" t="s">
        <v>369</v>
      </c>
      <c r="B165" s="50">
        <v>951</v>
      </c>
      <c r="C165" s="51" t="s">
        <v>67</v>
      </c>
      <c r="D165" s="51" t="s">
        <v>370</v>
      </c>
      <c r="E165" s="51" t="s">
        <v>5</v>
      </c>
      <c r="F165" s="51"/>
      <c r="G165" s="136">
        <f>G166</f>
        <v>20</v>
      </c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45"/>
      <c r="Y165" s="126"/>
      <c r="Z165" s="136">
        <f>Z166</f>
        <v>0</v>
      </c>
      <c r="AA165" s="110">
        <f t="shared" si="24"/>
        <v>0</v>
      </c>
      <c r="AB165" s="192"/>
      <c r="AC165" s="192"/>
    </row>
    <row r="166" spans="1:29" ht="21" customHeight="1" outlineLevel="6" thickBot="1">
      <c r="A166" s="5" t="s">
        <v>100</v>
      </c>
      <c r="B166" s="17">
        <v>951</v>
      </c>
      <c r="C166" s="6" t="s">
        <v>67</v>
      </c>
      <c r="D166" s="6" t="s">
        <v>371</v>
      </c>
      <c r="E166" s="6" t="s">
        <v>95</v>
      </c>
      <c r="F166" s="6"/>
      <c r="G166" s="113">
        <f>G167</f>
        <v>20</v>
      </c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45"/>
      <c r="Y166" s="126"/>
      <c r="Z166" s="113">
        <f>Z167</f>
        <v>0</v>
      </c>
      <c r="AA166" s="110">
        <f t="shared" si="24"/>
        <v>0</v>
      </c>
      <c r="AB166" s="192"/>
      <c r="AC166" s="192"/>
    </row>
    <row r="167" spans="1:29" ht="32.25" outlineLevel="6" thickBot="1">
      <c r="A167" s="58" t="s">
        <v>101</v>
      </c>
      <c r="B167" s="52">
        <v>951</v>
      </c>
      <c r="C167" s="53" t="s">
        <v>67</v>
      </c>
      <c r="D167" s="53" t="s">
        <v>371</v>
      </c>
      <c r="E167" s="53" t="s">
        <v>96</v>
      </c>
      <c r="F167" s="53"/>
      <c r="G167" s="112">
        <v>20</v>
      </c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45"/>
      <c r="Y167" s="126"/>
      <c r="Z167" s="112">
        <v>0</v>
      </c>
      <c r="AA167" s="110">
        <f t="shared" si="24"/>
        <v>0</v>
      </c>
      <c r="AB167" s="192"/>
      <c r="AC167" s="192"/>
    </row>
    <row r="168" spans="1:29" ht="32.25" outlineLevel="6" thickBot="1">
      <c r="A168" s="54" t="s">
        <v>393</v>
      </c>
      <c r="B168" s="50">
        <v>951</v>
      </c>
      <c r="C168" s="51" t="s">
        <v>67</v>
      </c>
      <c r="D168" s="51" t="s">
        <v>395</v>
      </c>
      <c r="E168" s="51" t="s">
        <v>5</v>
      </c>
      <c r="F168" s="51"/>
      <c r="G168" s="136">
        <f>G169</f>
        <v>10</v>
      </c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45"/>
      <c r="Y168" s="126"/>
      <c r="Z168" s="136">
        <f>Z169</f>
        <v>0</v>
      </c>
      <c r="AA168" s="110">
        <f t="shared" si="24"/>
        <v>0</v>
      </c>
      <c r="AB168" s="192"/>
      <c r="AC168" s="192"/>
    </row>
    <row r="169" spans="1:29" ht="32.25" outlineLevel="6" thickBot="1">
      <c r="A169" s="5" t="s">
        <v>100</v>
      </c>
      <c r="B169" s="17">
        <v>951</v>
      </c>
      <c r="C169" s="6" t="s">
        <v>67</v>
      </c>
      <c r="D169" s="6" t="s">
        <v>396</v>
      </c>
      <c r="E169" s="6" t="s">
        <v>95</v>
      </c>
      <c r="F169" s="6"/>
      <c r="G169" s="113">
        <f>G170</f>
        <v>10</v>
      </c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45"/>
      <c r="Y169" s="126"/>
      <c r="Z169" s="113">
        <f>Z170</f>
        <v>0</v>
      </c>
      <c r="AA169" s="110">
        <f t="shared" si="24"/>
        <v>0</v>
      </c>
      <c r="AB169" s="192"/>
      <c r="AC169" s="192"/>
    </row>
    <row r="170" spans="1:29" ht="32.25" outlineLevel="6" thickBot="1">
      <c r="A170" s="58" t="s">
        <v>101</v>
      </c>
      <c r="B170" s="52">
        <v>951</v>
      </c>
      <c r="C170" s="53" t="s">
        <v>67</v>
      </c>
      <c r="D170" s="53" t="s">
        <v>396</v>
      </c>
      <c r="E170" s="53" t="s">
        <v>96</v>
      </c>
      <c r="F170" s="53"/>
      <c r="G170" s="112">
        <v>10</v>
      </c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45"/>
      <c r="Y170" s="126"/>
      <c r="Z170" s="112">
        <v>0</v>
      </c>
      <c r="AA170" s="110">
        <f t="shared" si="24"/>
        <v>0</v>
      </c>
      <c r="AB170" s="192"/>
      <c r="AC170" s="192"/>
    </row>
    <row r="171" spans="1:29" ht="48" outlineLevel="6" thickBot="1">
      <c r="A171" s="54" t="s">
        <v>394</v>
      </c>
      <c r="B171" s="50">
        <v>951</v>
      </c>
      <c r="C171" s="51" t="s">
        <v>67</v>
      </c>
      <c r="D171" s="51" t="s">
        <v>397</v>
      </c>
      <c r="E171" s="51" t="s">
        <v>5</v>
      </c>
      <c r="F171" s="51"/>
      <c r="G171" s="136">
        <f>G172+G174</f>
        <v>98.21000000000001</v>
      </c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45"/>
      <c r="Y171" s="126"/>
      <c r="Z171" s="136">
        <f>Z172+Z174</f>
        <v>118.21000000000001</v>
      </c>
      <c r="AA171" s="110">
        <f t="shared" si="24"/>
        <v>120.36452499745442</v>
      </c>
      <c r="AB171" s="192"/>
      <c r="AC171" s="192"/>
    </row>
    <row r="172" spans="1:29" ht="15" customHeight="1" outlineLevel="6" thickBot="1">
      <c r="A172" s="5" t="s">
        <v>100</v>
      </c>
      <c r="B172" s="17">
        <v>951</v>
      </c>
      <c r="C172" s="6" t="s">
        <v>67</v>
      </c>
      <c r="D172" s="6" t="s">
        <v>398</v>
      </c>
      <c r="E172" s="6" t="s">
        <v>95</v>
      </c>
      <c r="F172" s="6"/>
      <c r="G172" s="113">
        <f>G173</f>
        <v>97.51</v>
      </c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45"/>
      <c r="Y172" s="126"/>
      <c r="Z172" s="113">
        <f>Z173</f>
        <v>117.51</v>
      </c>
      <c r="AA172" s="110">
        <f t="shared" si="24"/>
        <v>120.5107168495539</v>
      </c>
      <c r="AB172" s="192"/>
      <c r="AC172" s="192"/>
    </row>
    <row r="173" spans="1:29" ht="32.25" outlineLevel="6" thickBot="1">
      <c r="A173" s="58" t="s">
        <v>101</v>
      </c>
      <c r="B173" s="52">
        <v>951</v>
      </c>
      <c r="C173" s="53" t="s">
        <v>67</v>
      </c>
      <c r="D173" s="53" t="s">
        <v>398</v>
      </c>
      <c r="E173" s="53" t="s">
        <v>96</v>
      </c>
      <c r="F173" s="53"/>
      <c r="G173" s="112">
        <v>97.51</v>
      </c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45"/>
      <c r="Y173" s="126"/>
      <c r="Z173" s="94">
        <v>117.51</v>
      </c>
      <c r="AA173" s="110">
        <f t="shared" si="24"/>
        <v>120.5107168495539</v>
      </c>
      <c r="AB173" s="192"/>
      <c r="AC173" s="192"/>
    </row>
    <row r="174" spans="1:29" ht="16.5" outlineLevel="6" thickBot="1">
      <c r="A174" s="5" t="s">
        <v>102</v>
      </c>
      <c r="B174" s="17">
        <v>951</v>
      </c>
      <c r="C174" s="6" t="s">
        <v>67</v>
      </c>
      <c r="D174" s="6" t="s">
        <v>398</v>
      </c>
      <c r="E174" s="6" t="s">
        <v>97</v>
      </c>
      <c r="F174" s="6"/>
      <c r="G174" s="113">
        <f>G175</f>
        <v>0.7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45"/>
      <c r="Y174" s="126"/>
      <c r="Z174" s="113">
        <f>Z175</f>
        <v>0.7</v>
      </c>
      <c r="AA174" s="110">
        <f t="shared" si="24"/>
        <v>100</v>
      </c>
      <c r="AB174" s="192"/>
      <c r="AC174" s="192"/>
    </row>
    <row r="175" spans="1:29" ht="16.5" outlineLevel="6" thickBot="1">
      <c r="A175" s="56" t="s">
        <v>363</v>
      </c>
      <c r="B175" s="52">
        <v>951</v>
      </c>
      <c r="C175" s="53" t="s">
        <v>67</v>
      </c>
      <c r="D175" s="53" t="s">
        <v>398</v>
      </c>
      <c r="E175" s="53" t="s">
        <v>364</v>
      </c>
      <c r="F175" s="72"/>
      <c r="G175" s="112">
        <v>0.7</v>
      </c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45"/>
      <c r="Y175" s="126"/>
      <c r="Z175" s="94">
        <v>0.7</v>
      </c>
      <c r="AA175" s="110">
        <f t="shared" si="24"/>
        <v>100</v>
      </c>
      <c r="AB175" s="192"/>
      <c r="AC175" s="192"/>
    </row>
    <row r="176" spans="1:29" ht="16.5" outlineLevel="6" thickBot="1">
      <c r="A176" s="74" t="s">
        <v>149</v>
      </c>
      <c r="B176" s="85">
        <v>951</v>
      </c>
      <c r="C176" s="26" t="s">
        <v>150</v>
      </c>
      <c r="D176" s="26" t="s">
        <v>261</v>
      </c>
      <c r="E176" s="26" t="s">
        <v>5</v>
      </c>
      <c r="F176" s="75"/>
      <c r="G176" s="167">
        <f>G177</f>
        <v>1638.7</v>
      </c>
      <c r="H176" s="137">
        <f aca="true" t="shared" si="28" ref="H176:X176">H182</f>
        <v>0</v>
      </c>
      <c r="I176" s="137">
        <f t="shared" si="28"/>
        <v>0</v>
      </c>
      <c r="J176" s="137">
        <f t="shared" si="28"/>
        <v>0</v>
      </c>
      <c r="K176" s="137">
        <f t="shared" si="28"/>
        <v>0</v>
      </c>
      <c r="L176" s="137">
        <f t="shared" si="28"/>
        <v>0</v>
      </c>
      <c r="M176" s="137">
        <f t="shared" si="28"/>
        <v>0</v>
      </c>
      <c r="N176" s="137">
        <f t="shared" si="28"/>
        <v>0</v>
      </c>
      <c r="O176" s="137">
        <f t="shared" si="28"/>
        <v>0</v>
      </c>
      <c r="P176" s="137">
        <f t="shared" si="28"/>
        <v>0</v>
      </c>
      <c r="Q176" s="137">
        <f t="shared" si="28"/>
        <v>0</v>
      </c>
      <c r="R176" s="137">
        <f t="shared" si="28"/>
        <v>0</v>
      </c>
      <c r="S176" s="137">
        <f t="shared" si="28"/>
        <v>0</v>
      </c>
      <c r="T176" s="137">
        <f t="shared" si="28"/>
        <v>0</v>
      </c>
      <c r="U176" s="137">
        <f t="shared" si="28"/>
        <v>0</v>
      </c>
      <c r="V176" s="137">
        <f t="shared" si="28"/>
        <v>0</v>
      </c>
      <c r="W176" s="137">
        <f t="shared" si="28"/>
        <v>0</v>
      </c>
      <c r="X176" s="146">
        <f t="shared" si="28"/>
        <v>1027.32</v>
      </c>
      <c r="Y176" s="126">
        <f>X176/G156*100</f>
        <v>10273.2</v>
      </c>
      <c r="Z176" s="167">
        <f>Z177</f>
        <v>1229.025</v>
      </c>
      <c r="AA176" s="110">
        <f t="shared" si="24"/>
        <v>75</v>
      </c>
      <c r="AB176" s="192"/>
      <c r="AC176" s="192"/>
    </row>
    <row r="177" spans="1:29" ht="16.5" outlineLevel="6" thickBot="1">
      <c r="A177" s="21" t="s">
        <v>82</v>
      </c>
      <c r="B177" s="15">
        <v>951</v>
      </c>
      <c r="C177" s="9" t="s">
        <v>83</v>
      </c>
      <c r="D177" s="9" t="s">
        <v>261</v>
      </c>
      <c r="E177" s="9" t="s">
        <v>5</v>
      </c>
      <c r="F177" s="76" t="s">
        <v>5</v>
      </c>
      <c r="G177" s="131">
        <f>G178</f>
        <v>1638.7</v>
      </c>
      <c r="H177" s="138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68"/>
      <c r="Y177" s="126"/>
      <c r="Z177" s="131">
        <f>Z178</f>
        <v>1229.025</v>
      </c>
      <c r="AA177" s="110">
        <f t="shared" si="24"/>
        <v>75</v>
      </c>
      <c r="AB177" s="192"/>
      <c r="AC177" s="192"/>
    </row>
    <row r="178" spans="1:29" ht="32.25" outlineLevel="6" thickBot="1">
      <c r="A178" s="69" t="s">
        <v>135</v>
      </c>
      <c r="B178" s="15">
        <v>951</v>
      </c>
      <c r="C178" s="10" t="s">
        <v>83</v>
      </c>
      <c r="D178" s="10" t="s">
        <v>262</v>
      </c>
      <c r="E178" s="10" t="s">
        <v>5</v>
      </c>
      <c r="F178" s="77"/>
      <c r="G178" s="134">
        <f>G179</f>
        <v>1638.7</v>
      </c>
      <c r="H178" s="138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68"/>
      <c r="Y178" s="126"/>
      <c r="Z178" s="134">
        <f>Z179</f>
        <v>1229.025</v>
      </c>
      <c r="AA178" s="110">
        <f t="shared" si="24"/>
        <v>75</v>
      </c>
      <c r="AB178" s="192"/>
      <c r="AC178" s="192"/>
    </row>
    <row r="179" spans="1:29" ht="32.25" outlineLevel="6" thickBot="1">
      <c r="A179" s="69" t="s">
        <v>136</v>
      </c>
      <c r="B179" s="15">
        <v>951</v>
      </c>
      <c r="C179" s="10" t="s">
        <v>83</v>
      </c>
      <c r="D179" s="10" t="s">
        <v>263</v>
      </c>
      <c r="E179" s="10" t="s">
        <v>5</v>
      </c>
      <c r="F179" s="77"/>
      <c r="G179" s="134">
        <f>G180</f>
        <v>1638.7</v>
      </c>
      <c r="H179" s="138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68"/>
      <c r="Y179" s="126"/>
      <c r="Z179" s="134">
        <f>Z180</f>
        <v>1229.025</v>
      </c>
      <c r="AA179" s="110">
        <f t="shared" si="24"/>
        <v>75</v>
      </c>
      <c r="AB179" s="192"/>
      <c r="AC179" s="192"/>
    </row>
    <row r="180" spans="1:29" ht="32.25" outlineLevel="6" thickBot="1">
      <c r="A180" s="49" t="s">
        <v>38</v>
      </c>
      <c r="B180" s="50">
        <v>951</v>
      </c>
      <c r="C180" s="51" t="s">
        <v>83</v>
      </c>
      <c r="D180" s="51" t="s">
        <v>284</v>
      </c>
      <c r="E180" s="51" t="s">
        <v>5</v>
      </c>
      <c r="F180" s="78" t="s">
        <v>5</v>
      </c>
      <c r="G180" s="152">
        <f>G181</f>
        <v>1638.7</v>
      </c>
      <c r="H180" s="138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68"/>
      <c r="Y180" s="126"/>
      <c r="Z180" s="152">
        <f>Z181</f>
        <v>1229.025</v>
      </c>
      <c r="AA180" s="110">
        <f t="shared" si="24"/>
        <v>75</v>
      </c>
      <c r="AB180" s="192"/>
      <c r="AC180" s="192"/>
    </row>
    <row r="181" spans="1:29" ht="16.5" outlineLevel="6" thickBot="1">
      <c r="A181" s="119" t="s">
        <v>116</v>
      </c>
      <c r="B181" s="120">
        <v>951</v>
      </c>
      <c r="C181" s="101" t="s">
        <v>83</v>
      </c>
      <c r="D181" s="101" t="s">
        <v>284</v>
      </c>
      <c r="E181" s="101" t="s">
        <v>115</v>
      </c>
      <c r="F181" s="121" t="s">
        <v>151</v>
      </c>
      <c r="G181" s="148">
        <v>1638.7</v>
      </c>
      <c r="H181" s="150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69"/>
      <c r="Y181" s="149"/>
      <c r="Z181" s="102">
        <v>1229.025</v>
      </c>
      <c r="AA181" s="110">
        <f t="shared" si="24"/>
        <v>75</v>
      </c>
      <c r="AB181" s="192"/>
      <c r="AC181" s="192"/>
    </row>
    <row r="182" spans="1:29" ht="32.25" outlineLevel="6" thickBot="1">
      <c r="A182" s="66" t="s">
        <v>52</v>
      </c>
      <c r="B182" s="14">
        <v>951</v>
      </c>
      <c r="C182" s="12" t="s">
        <v>51</v>
      </c>
      <c r="D182" s="12" t="s">
        <v>261</v>
      </c>
      <c r="E182" s="12" t="s">
        <v>5</v>
      </c>
      <c r="F182" s="12"/>
      <c r="G182" s="127">
        <f aca="true" t="shared" si="29" ref="G182:G187">G183</f>
        <v>0</v>
      </c>
      <c r="H182" s="155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54"/>
      <c r="X182" s="142">
        <v>1027.32</v>
      </c>
      <c r="Y182" s="126">
        <f aca="true" t="shared" si="30" ref="Y182:Y187">X182/G176*100</f>
        <v>62.691157624946605</v>
      </c>
      <c r="Z182" s="127">
        <f aca="true" t="shared" si="31" ref="Z182:Z187">Z183</f>
        <v>0</v>
      </c>
      <c r="AA182" s="110">
        <v>0</v>
      </c>
      <c r="AB182" s="192"/>
      <c r="AC182" s="192"/>
    </row>
    <row r="183" spans="1:29" ht="18" customHeight="1" outlineLevel="6" thickBot="1">
      <c r="A183" s="8" t="s">
        <v>31</v>
      </c>
      <c r="B183" s="15">
        <v>951</v>
      </c>
      <c r="C183" s="9" t="s">
        <v>10</v>
      </c>
      <c r="D183" s="9" t="s">
        <v>261</v>
      </c>
      <c r="E183" s="9" t="s">
        <v>5</v>
      </c>
      <c r="F183" s="9"/>
      <c r="G183" s="140">
        <f t="shared" si="29"/>
        <v>0</v>
      </c>
      <c r="H183" s="128" t="e">
        <f>H184+#REF!</f>
        <v>#REF!</v>
      </c>
      <c r="I183" s="128" t="e">
        <f>I184+#REF!</f>
        <v>#REF!</v>
      </c>
      <c r="J183" s="128" t="e">
        <f>J184+#REF!</f>
        <v>#REF!</v>
      </c>
      <c r="K183" s="128" t="e">
        <f>K184+#REF!</f>
        <v>#REF!</v>
      </c>
      <c r="L183" s="128" t="e">
        <f>L184+#REF!</f>
        <v>#REF!</v>
      </c>
      <c r="M183" s="128" t="e">
        <f>M184+#REF!</f>
        <v>#REF!</v>
      </c>
      <c r="N183" s="128" t="e">
        <f>N184+#REF!</f>
        <v>#REF!</v>
      </c>
      <c r="O183" s="128" t="e">
        <f>O184+#REF!</f>
        <v>#REF!</v>
      </c>
      <c r="P183" s="128" t="e">
        <f>P184+#REF!</f>
        <v>#REF!</v>
      </c>
      <c r="Q183" s="128" t="e">
        <f>Q184+#REF!</f>
        <v>#REF!</v>
      </c>
      <c r="R183" s="128" t="e">
        <f>R184+#REF!</f>
        <v>#REF!</v>
      </c>
      <c r="S183" s="128" t="e">
        <f>S184+#REF!</f>
        <v>#REF!</v>
      </c>
      <c r="T183" s="128" t="e">
        <f>T184+#REF!</f>
        <v>#REF!</v>
      </c>
      <c r="U183" s="128" t="e">
        <f>U184+#REF!</f>
        <v>#REF!</v>
      </c>
      <c r="V183" s="128" t="e">
        <f>V184+#REF!</f>
        <v>#REF!</v>
      </c>
      <c r="W183" s="128" t="e">
        <f>W184+#REF!</f>
        <v>#REF!</v>
      </c>
      <c r="X183" s="170" t="e">
        <f>X184+#REF!</f>
        <v>#REF!</v>
      </c>
      <c r="Y183" s="126" t="e">
        <f t="shared" si="30"/>
        <v>#REF!</v>
      </c>
      <c r="Z183" s="140">
        <f t="shared" si="31"/>
        <v>0</v>
      </c>
      <c r="AA183" s="110">
        <v>0</v>
      </c>
      <c r="AB183" s="192"/>
      <c r="AC183" s="192"/>
    </row>
    <row r="184" spans="1:29" ht="34.5" customHeight="1" outlineLevel="3" thickBot="1">
      <c r="A184" s="69" t="s">
        <v>135</v>
      </c>
      <c r="B184" s="15">
        <v>951</v>
      </c>
      <c r="C184" s="9" t="s">
        <v>10</v>
      </c>
      <c r="D184" s="9" t="s">
        <v>262</v>
      </c>
      <c r="E184" s="9" t="s">
        <v>5</v>
      </c>
      <c r="F184" s="9"/>
      <c r="G184" s="140">
        <f t="shared" si="29"/>
        <v>0</v>
      </c>
      <c r="H184" s="131">
        <f aca="true" t="shared" si="32" ref="H184:X186">H185</f>
        <v>0</v>
      </c>
      <c r="I184" s="131">
        <f t="shared" si="32"/>
        <v>0</v>
      </c>
      <c r="J184" s="131">
        <f t="shared" si="32"/>
        <v>0</v>
      </c>
      <c r="K184" s="131">
        <f t="shared" si="32"/>
        <v>0</v>
      </c>
      <c r="L184" s="131">
        <f t="shared" si="32"/>
        <v>0</v>
      </c>
      <c r="M184" s="131">
        <f t="shared" si="32"/>
        <v>0</v>
      </c>
      <c r="N184" s="131">
        <f t="shared" si="32"/>
        <v>0</v>
      </c>
      <c r="O184" s="131">
        <f t="shared" si="32"/>
        <v>0</v>
      </c>
      <c r="P184" s="131">
        <f t="shared" si="32"/>
        <v>0</v>
      </c>
      <c r="Q184" s="131">
        <f t="shared" si="32"/>
        <v>0</v>
      </c>
      <c r="R184" s="131">
        <f t="shared" si="32"/>
        <v>0</v>
      </c>
      <c r="S184" s="131">
        <f t="shared" si="32"/>
        <v>0</v>
      </c>
      <c r="T184" s="131">
        <f t="shared" si="32"/>
        <v>0</v>
      </c>
      <c r="U184" s="131">
        <f t="shared" si="32"/>
        <v>0</v>
      </c>
      <c r="V184" s="131">
        <f t="shared" si="32"/>
        <v>0</v>
      </c>
      <c r="W184" s="131">
        <f t="shared" si="32"/>
        <v>0</v>
      </c>
      <c r="X184" s="144">
        <f t="shared" si="32"/>
        <v>67.348</v>
      </c>
      <c r="Y184" s="126">
        <f t="shared" si="30"/>
        <v>4.109843168365168</v>
      </c>
      <c r="Z184" s="140">
        <f t="shared" si="31"/>
        <v>0</v>
      </c>
      <c r="AA184" s="110">
        <v>0</v>
      </c>
      <c r="AB184" s="192"/>
      <c r="AC184" s="192"/>
    </row>
    <row r="185" spans="1:29" ht="18.75" customHeight="1" outlineLevel="3" thickBot="1">
      <c r="A185" s="69" t="s">
        <v>136</v>
      </c>
      <c r="B185" s="15">
        <v>951</v>
      </c>
      <c r="C185" s="10" t="s">
        <v>10</v>
      </c>
      <c r="D185" s="10" t="s">
        <v>263</v>
      </c>
      <c r="E185" s="10" t="s">
        <v>5</v>
      </c>
      <c r="F185" s="10"/>
      <c r="G185" s="133">
        <f t="shared" si="29"/>
        <v>0</v>
      </c>
      <c r="H185" s="134">
        <f t="shared" si="32"/>
        <v>0</v>
      </c>
      <c r="I185" s="134">
        <f t="shared" si="32"/>
        <v>0</v>
      </c>
      <c r="J185" s="134">
        <f t="shared" si="32"/>
        <v>0</v>
      </c>
      <c r="K185" s="134">
        <f t="shared" si="32"/>
        <v>0</v>
      </c>
      <c r="L185" s="134">
        <f t="shared" si="32"/>
        <v>0</v>
      </c>
      <c r="M185" s="134">
        <f t="shared" si="32"/>
        <v>0</v>
      </c>
      <c r="N185" s="134">
        <f t="shared" si="32"/>
        <v>0</v>
      </c>
      <c r="O185" s="134">
        <f t="shared" si="32"/>
        <v>0</v>
      </c>
      <c r="P185" s="134">
        <f t="shared" si="32"/>
        <v>0</v>
      </c>
      <c r="Q185" s="134">
        <f t="shared" si="32"/>
        <v>0</v>
      </c>
      <c r="R185" s="134">
        <f t="shared" si="32"/>
        <v>0</v>
      </c>
      <c r="S185" s="134">
        <f t="shared" si="32"/>
        <v>0</v>
      </c>
      <c r="T185" s="134">
        <f t="shared" si="32"/>
        <v>0</v>
      </c>
      <c r="U185" s="134">
        <f t="shared" si="32"/>
        <v>0</v>
      </c>
      <c r="V185" s="134">
        <f t="shared" si="32"/>
        <v>0</v>
      </c>
      <c r="W185" s="134">
        <f t="shared" si="32"/>
        <v>0</v>
      </c>
      <c r="X185" s="145">
        <f t="shared" si="32"/>
        <v>67.348</v>
      </c>
      <c r="Y185" s="126">
        <f t="shared" si="30"/>
        <v>4.109843168365168</v>
      </c>
      <c r="Z185" s="133">
        <f t="shared" si="31"/>
        <v>0</v>
      </c>
      <c r="AA185" s="110">
        <v>0</v>
      </c>
      <c r="AB185" s="192"/>
      <c r="AC185" s="192"/>
    </row>
    <row r="186" spans="1:29" ht="33.75" customHeight="1" outlineLevel="4" thickBot="1">
      <c r="A186" s="54" t="s">
        <v>152</v>
      </c>
      <c r="B186" s="50">
        <v>951</v>
      </c>
      <c r="C186" s="51" t="s">
        <v>10</v>
      </c>
      <c r="D186" s="51" t="s">
        <v>285</v>
      </c>
      <c r="E186" s="51" t="s">
        <v>5</v>
      </c>
      <c r="F186" s="51"/>
      <c r="G186" s="136">
        <f t="shared" si="29"/>
        <v>0</v>
      </c>
      <c r="H186" s="137">
        <f t="shared" si="32"/>
        <v>0</v>
      </c>
      <c r="I186" s="137">
        <f t="shared" si="32"/>
        <v>0</v>
      </c>
      <c r="J186" s="137">
        <f t="shared" si="32"/>
        <v>0</v>
      </c>
      <c r="K186" s="137">
        <f t="shared" si="32"/>
        <v>0</v>
      </c>
      <c r="L186" s="137">
        <f t="shared" si="32"/>
        <v>0</v>
      </c>
      <c r="M186" s="137">
        <f t="shared" si="32"/>
        <v>0</v>
      </c>
      <c r="N186" s="137">
        <f t="shared" si="32"/>
        <v>0</v>
      </c>
      <c r="O186" s="137">
        <f t="shared" si="32"/>
        <v>0</v>
      </c>
      <c r="P186" s="137">
        <f t="shared" si="32"/>
        <v>0</v>
      </c>
      <c r="Q186" s="137">
        <f t="shared" si="32"/>
        <v>0</v>
      </c>
      <c r="R186" s="137">
        <f t="shared" si="32"/>
        <v>0</v>
      </c>
      <c r="S186" s="137">
        <f t="shared" si="32"/>
        <v>0</v>
      </c>
      <c r="T186" s="137">
        <f t="shared" si="32"/>
        <v>0</v>
      </c>
      <c r="U186" s="137">
        <f t="shared" si="32"/>
        <v>0</v>
      </c>
      <c r="V186" s="137">
        <f t="shared" si="32"/>
        <v>0</v>
      </c>
      <c r="W186" s="137">
        <f t="shared" si="32"/>
        <v>0</v>
      </c>
      <c r="X186" s="146">
        <f t="shared" si="32"/>
        <v>67.348</v>
      </c>
      <c r="Y186" s="126">
        <f t="shared" si="30"/>
        <v>4.109843168365168</v>
      </c>
      <c r="Z186" s="136">
        <f t="shared" si="31"/>
        <v>0</v>
      </c>
      <c r="AA186" s="110">
        <v>0</v>
      </c>
      <c r="AB186" s="192"/>
      <c r="AC186" s="192"/>
    </row>
    <row r="187" spans="1:29" ht="17.25" customHeight="1" outlineLevel="5" thickBot="1">
      <c r="A187" s="5" t="s">
        <v>100</v>
      </c>
      <c r="B187" s="17">
        <v>951</v>
      </c>
      <c r="C187" s="6" t="s">
        <v>10</v>
      </c>
      <c r="D187" s="6" t="s">
        <v>285</v>
      </c>
      <c r="E187" s="6" t="s">
        <v>95</v>
      </c>
      <c r="F187" s="6"/>
      <c r="G187" s="113">
        <f t="shared" si="29"/>
        <v>0</v>
      </c>
      <c r="H187" s="141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39"/>
      <c r="X187" s="142">
        <v>67.348</v>
      </c>
      <c r="Y187" s="126">
        <f t="shared" si="30"/>
        <v>4.109843168365168</v>
      </c>
      <c r="Z187" s="113">
        <f t="shared" si="31"/>
        <v>0</v>
      </c>
      <c r="AA187" s="110">
        <v>0</v>
      </c>
      <c r="AB187" s="192"/>
      <c r="AC187" s="192"/>
    </row>
    <row r="188" spans="1:29" ht="32.25" outlineLevel="5" thickBot="1">
      <c r="A188" s="48" t="s">
        <v>101</v>
      </c>
      <c r="B188" s="52">
        <v>951</v>
      </c>
      <c r="C188" s="53" t="s">
        <v>10</v>
      </c>
      <c r="D188" s="53" t="s">
        <v>285</v>
      </c>
      <c r="E188" s="53" t="s">
        <v>96</v>
      </c>
      <c r="F188" s="53"/>
      <c r="G188" s="112">
        <v>0</v>
      </c>
      <c r="H188" s="138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43"/>
      <c r="Y188" s="126"/>
      <c r="Z188" s="112">
        <v>0</v>
      </c>
      <c r="AA188" s="110">
        <v>0</v>
      </c>
      <c r="AB188" s="192"/>
      <c r="AC188" s="192"/>
    </row>
    <row r="189" spans="1:29" ht="19.5" outlineLevel="6" thickBot="1">
      <c r="A189" s="66" t="s">
        <v>50</v>
      </c>
      <c r="B189" s="14">
        <v>951</v>
      </c>
      <c r="C189" s="12" t="s">
        <v>49</v>
      </c>
      <c r="D189" s="12" t="s">
        <v>261</v>
      </c>
      <c r="E189" s="12" t="s">
        <v>5</v>
      </c>
      <c r="F189" s="12"/>
      <c r="G189" s="127">
        <f>G196+G219+G190</f>
        <v>39035.109000000004</v>
      </c>
      <c r="H189" s="128" t="e">
        <f aca="true" t="shared" si="33" ref="H189:X189">H190+H195</f>
        <v>#REF!</v>
      </c>
      <c r="I189" s="128" t="e">
        <f t="shared" si="33"/>
        <v>#REF!</v>
      </c>
      <c r="J189" s="128" t="e">
        <f t="shared" si="33"/>
        <v>#REF!</v>
      </c>
      <c r="K189" s="128" t="e">
        <f t="shared" si="33"/>
        <v>#REF!</v>
      </c>
      <c r="L189" s="128" t="e">
        <f t="shared" si="33"/>
        <v>#REF!</v>
      </c>
      <c r="M189" s="128" t="e">
        <f t="shared" si="33"/>
        <v>#REF!</v>
      </c>
      <c r="N189" s="128" t="e">
        <f t="shared" si="33"/>
        <v>#REF!</v>
      </c>
      <c r="O189" s="128" t="e">
        <f t="shared" si="33"/>
        <v>#REF!</v>
      </c>
      <c r="P189" s="128" t="e">
        <f t="shared" si="33"/>
        <v>#REF!</v>
      </c>
      <c r="Q189" s="128" t="e">
        <f t="shared" si="33"/>
        <v>#REF!</v>
      </c>
      <c r="R189" s="128" t="e">
        <f t="shared" si="33"/>
        <v>#REF!</v>
      </c>
      <c r="S189" s="128" t="e">
        <f t="shared" si="33"/>
        <v>#REF!</v>
      </c>
      <c r="T189" s="128" t="e">
        <f t="shared" si="33"/>
        <v>#REF!</v>
      </c>
      <c r="U189" s="128" t="e">
        <f t="shared" si="33"/>
        <v>#REF!</v>
      </c>
      <c r="V189" s="128" t="e">
        <f t="shared" si="33"/>
        <v>#REF!</v>
      </c>
      <c r="W189" s="128" t="e">
        <f t="shared" si="33"/>
        <v>#REF!</v>
      </c>
      <c r="X189" s="170" t="e">
        <f t="shared" si="33"/>
        <v>#REF!</v>
      </c>
      <c r="Y189" s="126" t="e">
        <f>X189/G183*100</f>
        <v>#REF!</v>
      </c>
      <c r="Z189" s="127">
        <f>Z196+Z219+Z190</f>
        <v>19413.446999999996</v>
      </c>
      <c r="AA189" s="110">
        <f t="shared" si="24"/>
        <v>49.73329778584708</v>
      </c>
      <c r="AB189" s="192"/>
      <c r="AC189" s="192"/>
    </row>
    <row r="190" spans="1:29" ht="16.5" outlineLevel="6" thickBot="1">
      <c r="A190" s="46" t="s">
        <v>210</v>
      </c>
      <c r="B190" s="15">
        <v>951</v>
      </c>
      <c r="C190" s="9" t="s">
        <v>212</v>
      </c>
      <c r="D190" s="9" t="s">
        <v>261</v>
      </c>
      <c r="E190" s="9" t="s">
        <v>5</v>
      </c>
      <c r="F190" s="9"/>
      <c r="G190" s="140">
        <f>G191</f>
        <v>499.319</v>
      </c>
      <c r="H190" s="131">
        <f aca="true" t="shared" si="34" ref="H190:X191">H191</f>
        <v>0</v>
      </c>
      <c r="I190" s="131">
        <f t="shared" si="34"/>
        <v>0</v>
      </c>
      <c r="J190" s="131">
        <f t="shared" si="34"/>
        <v>0</v>
      </c>
      <c r="K190" s="131">
        <f t="shared" si="34"/>
        <v>0</v>
      </c>
      <c r="L190" s="131">
        <f t="shared" si="34"/>
        <v>0</v>
      </c>
      <c r="M190" s="131">
        <f t="shared" si="34"/>
        <v>0</v>
      </c>
      <c r="N190" s="131">
        <f t="shared" si="34"/>
        <v>0</v>
      </c>
      <c r="O190" s="131">
        <f t="shared" si="34"/>
        <v>0</v>
      </c>
      <c r="P190" s="131">
        <f t="shared" si="34"/>
        <v>0</v>
      </c>
      <c r="Q190" s="131">
        <f t="shared" si="34"/>
        <v>0</v>
      </c>
      <c r="R190" s="131">
        <f t="shared" si="34"/>
        <v>0</v>
      </c>
      <c r="S190" s="131">
        <f t="shared" si="34"/>
        <v>0</v>
      </c>
      <c r="T190" s="131">
        <f t="shared" si="34"/>
        <v>0</v>
      </c>
      <c r="U190" s="131">
        <f t="shared" si="34"/>
        <v>0</v>
      </c>
      <c r="V190" s="131">
        <f t="shared" si="34"/>
        <v>0</v>
      </c>
      <c r="W190" s="131">
        <f t="shared" si="34"/>
        <v>0</v>
      </c>
      <c r="X190" s="144">
        <f t="shared" si="34"/>
        <v>0</v>
      </c>
      <c r="Y190" s="126" t="e">
        <f>X190/G184*100</f>
        <v>#DIV/0!</v>
      </c>
      <c r="Z190" s="140">
        <f>Z191</f>
        <v>0</v>
      </c>
      <c r="AA190" s="110">
        <f t="shared" si="24"/>
        <v>0</v>
      </c>
      <c r="AB190" s="192"/>
      <c r="AC190" s="192"/>
    </row>
    <row r="191" spans="1:29" ht="32.25" outlineLevel="6" thickBot="1">
      <c r="A191" s="69" t="s">
        <v>135</v>
      </c>
      <c r="B191" s="15">
        <v>951</v>
      </c>
      <c r="C191" s="9" t="s">
        <v>212</v>
      </c>
      <c r="D191" s="9" t="s">
        <v>262</v>
      </c>
      <c r="E191" s="9" t="s">
        <v>5</v>
      </c>
      <c r="F191" s="9"/>
      <c r="G191" s="140">
        <f>G192</f>
        <v>499.319</v>
      </c>
      <c r="H191" s="134">
        <f t="shared" si="34"/>
        <v>0</v>
      </c>
      <c r="I191" s="134">
        <f t="shared" si="34"/>
        <v>0</v>
      </c>
      <c r="J191" s="134">
        <f t="shared" si="34"/>
        <v>0</v>
      </c>
      <c r="K191" s="134">
        <f t="shared" si="34"/>
        <v>0</v>
      </c>
      <c r="L191" s="134">
        <f t="shared" si="34"/>
        <v>0</v>
      </c>
      <c r="M191" s="134">
        <f t="shared" si="34"/>
        <v>0</v>
      </c>
      <c r="N191" s="134">
        <f t="shared" si="34"/>
        <v>0</v>
      </c>
      <c r="O191" s="134">
        <f t="shared" si="34"/>
        <v>0</v>
      </c>
      <c r="P191" s="134">
        <f t="shared" si="34"/>
        <v>0</v>
      </c>
      <c r="Q191" s="134">
        <f t="shared" si="34"/>
        <v>0</v>
      </c>
      <c r="R191" s="134">
        <f t="shared" si="34"/>
        <v>0</v>
      </c>
      <c r="S191" s="134">
        <f t="shared" si="34"/>
        <v>0</v>
      </c>
      <c r="T191" s="134">
        <f t="shared" si="34"/>
        <v>0</v>
      </c>
      <c r="U191" s="134">
        <f t="shared" si="34"/>
        <v>0</v>
      </c>
      <c r="V191" s="134">
        <f t="shared" si="34"/>
        <v>0</v>
      </c>
      <c r="W191" s="134">
        <f t="shared" si="34"/>
        <v>0</v>
      </c>
      <c r="X191" s="145">
        <f t="shared" si="34"/>
        <v>0</v>
      </c>
      <c r="Y191" s="126" t="e">
        <f>X191/G185*100</f>
        <v>#DIV/0!</v>
      </c>
      <c r="Z191" s="140">
        <f>Z192</f>
        <v>0</v>
      </c>
      <c r="AA191" s="110">
        <f t="shared" si="24"/>
        <v>0</v>
      </c>
      <c r="AB191" s="192"/>
      <c r="AC191" s="192"/>
    </row>
    <row r="192" spans="1:29" ht="32.25" outlineLevel="6" thickBot="1">
      <c r="A192" s="69" t="s">
        <v>136</v>
      </c>
      <c r="B192" s="15">
        <v>951</v>
      </c>
      <c r="C192" s="9" t="s">
        <v>212</v>
      </c>
      <c r="D192" s="9" t="s">
        <v>263</v>
      </c>
      <c r="E192" s="9" t="s">
        <v>5</v>
      </c>
      <c r="F192" s="9"/>
      <c r="G192" s="140">
        <f>G193</f>
        <v>499.319</v>
      </c>
      <c r="H192" s="141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39"/>
      <c r="X192" s="142">
        <v>0</v>
      </c>
      <c r="Y192" s="126" t="e">
        <f>X192/G186*100</f>
        <v>#DIV/0!</v>
      </c>
      <c r="Z192" s="140">
        <f>Z193</f>
        <v>0</v>
      </c>
      <c r="AA192" s="110">
        <f t="shared" si="24"/>
        <v>0</v>
      </c>
      <c r="AB192" s="192"/>
      <c r="AC192" s="192"/>
    </row>
    <row r="193" spans="1:29" ht="48" outlineLevel="6" thickBot="1">
      <c r="A193" s="71" t="s">
        <v>211</v>
      </c>
      <c r="B193" s="50">
        <v>951</v>
      </c>
      <c r="C193" s="51" t="s">
        <v>212</v>
      </c>
      <c r="D193" s="51" t="s">
        <v>286</v>
      </c>
      <c r="E193" s="51" t="s">
        <v>5</v>
      </c>
      <c r="F193" s="51"/>
      <c r="G193" s="136">
        <f>G194</f>
        <v>499.319</v>
      </c>
      <c r="H193" s="138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43"/>
      <c r="Y193" s="126"/>
      <c r="Z193" s="136">
        <f>Z194</f>
        <v>0</v>
      </c>
      <c r="AA193" s="110">
        <f t="shared" si="24"/>
        <v>0</v>
      </c>
      <c r="AB193" s="192"/>
      <c r="AC193" s="192"/>
    </row>
    <row r="194" spans="1:29" ht="18.75" customHeight="1" outlineLevel="6" thickBot="1">
      <c r="A194" s="5" t="s">
        <v>100</v>
      </c>
      <c r="B194" s="17">
        <v>951</v>
      </c>
      <c r="C194" s="6" t="s">
        <v>212</v>
      </c>
      <c r="D194" s="6" t="s">
        <v>286</v>
      </c>
      <c r="E194" s="6" t="s">
        <v>95</v>
      </c>
      <c r="F194" s="6"/>
      <c r="G194" s="113">
        <f>G195</f>
        <v>499.319</v>
      </c>
      <c r="H194" s="138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43"/>
      <c r="Y194" s="126"/>
      <c r="Z194" s="113">
        <f>Z195</f>
        <v>0</v>
      </c>
      <c r="AA194" s="110">
        <f t="shared" si="24"/>
        <v>0</v>
      </c>
      <c r="AB194" s="192"/>
      <c r="AC194" s="192"/>
    </row>
    <row r="195" spans="1:29" ht="32.25" outlineLevel="3" thickBot="1">
      <c r="A195" s="48" t="s">
        <v>101</v>
      </c>
      <c r="B195" s="52">
        <v>951</v>
      </c>
      <c r="C195" s="53" t="s">
        <v>212</v>
      </c>
      <c r="D195" s="53" t="s">
        <v>286</v>
      </c>
      <c r="E195" s="53" t="s">
        <v>96</v>
      </c>
      <c r="F195" s="53"/>
      <c r="G195" s="112">
        <v>499.319</v>
      </c>
      <c r="H195" s="131" t="e">
        <f>H209+H212+H227+#REF!</f>
        <v>#REF!</v>
      </c>
      <c r="I195" s="131" t="e">
        <f>I209+I212+I227+#REF!</f>
        <v>#REF!</v>
      </c>
      <c r="J195" s="131" t="e">
        <f>J209+J212+J227+#REF!</f>
        <v>#REF!</v>
      </c>
      <c r="K195" s="131" t="e">
        <f>K209+K212+K227+#REF!</f>
        <v>#REF!</v>
      </c>
      <c r="L195" s="131" t="e">
        <f>L209+L212+L227+#REF!</f>
        <v>#REF!</v>
      </c>
      <c r="M195" s="131" t="e">
        <f>M209+M212+M227+#REF!</f>
        <v>#REF!</v>
      </c>
      <c r="N195" s="131" t="e">
        <f>N209+N212+N227+#REF!</f>
        <v>#REF!</v>
      </c>
      <c r="O195" s="131" t="e">
        <f>O209+O212+O227+#REF!</f>
        <v>#REF!</v>
      </c>
      <c r="P195" s="131" t="e">
        <f>P209+P212+P227+#REF!</f>
        <v>#REF!</v>
      </c>
      <c r="Q195" s="131" t="e">
        <f>Q209+Q212+Q227+#REF!</f>
        <v>#REF!</v>
      </c>
      <c r="R195" s="131" t="e">
        <f>R209+R212+R227+#REF!</f>
        <v>#REF!</v>
      </c>
      <c r="S195" s="131" t="e">
        <f>S209+S212+S227+#REF!</f>
        <v>#REF!</v>
      </c>
      <c r="T195" s="131" t="e">
        <f>T209+T212+T227+#REF!</f>
        <v>#REF!</v>
      </c>
      <c r="U195" s="131" t="e">
        <f>U209+U212+U227+#REF!</f>
        <v>#REF!</v>
      </c>
      <c r="V195" s="131" t="e">
        <f>V209+V212+V227+#REF!</f>
        <v>#REF!</v>
      </c>
      <c r="W195" s="131" t="e">
        <f>W209+W212+W227+#REF!</f>
        <v>#REF!</v>
      </c>
      <c r="X195" s="144" t="e">
        <f>X209+X212+X227+#REF!</f>
        <v>#REF!</v>
      </c>
      <c r="Y195" s="126" t="e">
        <f>X195/G189*100</f>
        <v>#REF!</v>
      </c>
      <c r="Z195" s="112">
        <v>0</v>
      </c>
      <c r="AA195" s="110">
        <f t="shared" si="24"/>
        <v>0</v>
      </c>
      <c r="AB195" s="192"/>
      <c r="AC195" s="192"/>
    </row>
    <row r="196" spans="1:29" ht="16.5" outlineLevel="3" thickBot="1">
      <c r="A196" s="69" t="s">
        <v>153</v>
      </c>
      <c r="B196" s="15">
        <v>951</v>
      </c>
      <c r="C196" s="9" t="s">
        <v>55</v>
      </c>
      <c r="D196" s="9" t="s">
        <v>261</v>
      </c>
      <c r="E196" s="9" t="s">
        <v>5</v>
      </c>
      <c r="F196" s="9"/>
      <c r="G196" s="140">
        <f>G204+G197</f>
        <v>32729</v>
      </c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44"/>
      <c r="Y196" s="126"/>
      <c r="Z196" s="140">
        <f>Z204+Z197</f>
        <v>19337.773999999998</v>
      </c>
      <c r="AA196" s="110">
        <f t="shared" si="24"/>
        <v>59.084524427877405</v>
      </c>
      <c r="AB196" s="192"/>
      <c r="AC196" s="192"/>
    </row>
    <row r="197" spans="1:29" ht="48" outlineLevel="3" thickBot="1">
      <c r="A197" s="8" t="s">
        <v>406</v>
      </c>
      <c r="B197" s="15">
        <v>951</v>
      </c>
      <c r="C197" s="10" t="s">
        <v>55</v>
      </c>
      <c r="D197" s="9" t="s">
        <v>291</v>
      </c>
      <c r="E197" s="9" t="s">
        <v>5</v>
      </c>
      <c r="F197" s="9"/>
      <c r="G197" s="140">
        <f>G198+G201</f>
        <v>6000</v>
      </c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44"/>
      <c r="Y197" s="126"/>
      <c r="Z197" s="140">
        <f>Z198+Z201</f>
        <v>0</v>
      </c>
      <c r="AA197" s="110">
        <f t="shared" si="24"/>
        <v>0</v>
      </c>
      <c r="AB197" s="192"/>
      <c r="AC197" s="192"/>
    </row>
    <row r="198" spans="1:29" ht="111" outlineLevel="3" thickBot="1">
      <c r="A198" s="54" t="s">
        <v>420</v>
      </c>
      <c r="B198" s="50">
        <v>951</v>
      </c>
      <c r="C198" s="51" t="s">
        <v>55</v>
      </c>
      <c r="D198" s="51" t="s">
        <v>422</v>
      </c>
      <c r="E198" s="51" t="s">
        <v>5</v>
      </c>
      <c r="F198" s="51"/>
      <c r="G198" s="136">
        <f>G199</f>
        <v>1200</v>
      </c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44"/>
      <c r="Y198" s="126"/>
      <c r="Z198" s="136">
        <f>Z199</f>
        <v>0</v>
      </c>
      <c r="AA198" s="110">
        <f t="shared" si="24"/>
        <v>0</v>
      </c>
      <c r="AB198" s="192"/>
      <c r="AC198" s="192"/>
    </row>
    <row r="199" spans="1:29" ht="32.25" customHeight="1" outlineLevel="3" thickBot="1">
      <c r="A199" s="5" t="s">
        <v>384</v>
      </c>
      <c r="B199" s="17">
        <v>951</v>
      </c>
      <c r="C199" s="6" t="s">
        <v>55</v>
      </c>
      <c r="D199" s="6" t="s">
        <v>422</v>
      </c>
      <c r="E199" s="6" t="s">
        <v>407</v>
      </c>
      <c r="F199" s="6"/>
      <c r="G199" s="113">
        <f>G200</f>
        <v>1200</v>
      </c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44"/>
      <c r="Y199" s="126"/>
      <c r="Z199" s="113">
        <f>Z200</f>
        <v>0</v>
      </c>
      <c r="AA199" s="110">
        <f t="shared" si="24"/>
        <v>0</v>
      </c>
      <c r="AB199" s="192"/>
      <c r="AC199" s="192"/>
    </row>
    <row r="200" spans="1:29" ht="35.25" customHeight="1" outlineLevel="3" thickBot="1">
      <c r="A200" s="48" t="s">
        <v>384</v>
      </c>
      <c r="B200" s="52">
        <v>951</v>
      </c>
      <c r="C200" s="53" t="s">
        <v>55</v>
      </c>
      <c r="D200" s="53" t="s">
        <v>422</v>
      </c>
      <c r="E200" s="53" t="s">
        <v>386</v>
      </c>
      <c r="F200" s="53"/>
      <c r="G200" s="112">
        <v>1200</v>
      </c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44"/>
      <c r="Y200" s="126"/>
      <c r="Z200" s="112">
        <v>0</v>
      </c>
      <c r="AA200" s="110">
        <f t="shared" si="24"/>
        <v>0</v>
      </c>
      <c r="AB200" s="192"/>
      <c r="AC200" s="192"/>
    </row>
    <row r="201" spans="1:29" ht="110.25" customHeight="1" outlineLevel="3" thickBot="1">
      <c r="A201" s="54" t="s">
        <v>421</v>
      </c>
      <c r="B201" s="50">
        <v>951</v>
      </c>
      <c r="C201" s="51" t="s">
        <v>55</v>
      </c>
      <c r="D201" s="51" t="s">
        <v>423</v>
      </c>
      <c r="E201" s="51" t="s">
        <v>5</v>
      </c>
      <c r="F201" s="51"/>
      <c r="G201" s="136">
        <f>G202</f>
        <v>4800</v>
      </c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44"/>
      <c r="Y201" s="126"/>
      <c r="Z201" s="136">
        <f>Z202</f>
        <v>0</v>
      </c>
      <c r="AA201" s="110">
        <f t="shared" si="24"/>
        <v>0</v>
      </c>
      <c r="AB201" s="192"/>
      <c r="AC201" s="192"/>
    </row>
    <row r="202" spans="1:29" ht="35.25" customHeight="1" outlineLevel="3" thickBot="1">
      <c r="A202" s="5" t="s">
        <v>384</v>
      </c>
      <c r="B202" s="17">
        <v>951</v>
      </c>
      <c r="C202" s="6" t="s">
        <v>55</v>
      </c>
      <c r="D202" s="6" t="s">
        <v>423</v>
      </c>
      <c r="E202" s="6" t="s">
        <v>407</v>
      </c>
      <c r="F202" s="6"/>
      <c r="G202" s="113">
        <f>G203</f>
        <v>4800</v>
      </c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44"/>
      <c r="Y202" s="126"/>
      <c r="Z202" s="113">
        <f>Z203</f>
        <v>0</v>
      </c>
      <c r="AA202" s="110">
        <f t="shared" si="24"/>
        <v>0</v>
      </c>
      <c r="AB202" s="192"/>
      <c r="AC202" s="192"/>
    </row>
    <row r="203" spans="1:29" ht="35.25" customHeight="1" outlineLevel="3" thickBot="1">
      <c r="A203" s="48" t="s">
        <v>384</v>
      </c>
      <c r="B203" s="52">
        <v>951</v>
      </c>
      <c r="C203" s="53" t="s">
        <v>55</v>
      </c>
      <c r="D203" s="53" t="s">
        <v>423</v>
      </c>
      <c r="E203" s="53" t="s">
        <v>386</v>
      </c>
      <c r="F203" s="53"/>
      <c r="G203" s="112">
        <v>4800</v>
      </c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44"/>
      <c r="Y203" s="126"/>
      <c r="Z203" s="112">
        <v>0</v>
      </c>
      <c r="AA203" s="110">
        <f t="shared" si="24"/>
        <v>0</v>
      </c>
      <c r="AB203" s="192"/>
      <c r="AC203" s="192"/>
    </row>
    <row r="204" spans="1:29" ht="32.25" outlineLevel="3" thickBot="1">
      <c r="A204" s="8" t="s">
        <v>227</v>
      </c>
      <c r="B204" s="15">
        <v>951</v>
      </c>
      <c r="C204" s="10" t="s">
        <v>55</v>
      </c>
      <c r="D204" s="10" t="s">
        <v>287</v>
      </c>
      <c r="E204" s="10" t="s">
        <v>5</v>
      </c>
      <c r="F204" s="10"/>
      <c r="G204" s="133">
        <f>G205+G208+G211+G213+G216</f>
        <v>26729</v>
      </c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44"/>
      <c r="Y204" s="126"/>
      <c r="Z204" s="133">
        <f>Z205+Z208+Z211+Z213+Z216</f>
        <v>19337.773999999998</v>
      </c>
      <c r="AA204" s="110">
        <f t="shared" si="24"/>
        <v>72.3475401249579</v>
      </c>
      <c r="AB204" s="192"/>
      <c r="AC204" s="192"/>
    </row>
    <row r="205" spans="1:29" ht="47.25" customHeight="1" outlineLevel="3" thickBot="1">
      <c r="A205" s="54" t="s">
        <v>154</v>
      </c>
      <c r="B205" s="50">
        <v>951</v>
      </c>
      <c r="C205" s="51" t="s">
        <v>55</v>
      </c>
      <c r="D205" s="51" t="s">
        <v>288</v>
      </c>
      <c r="E205" s="51" t="s">
        <v>5</v>
      </c>
      <c r="F205" s="51"/>
      <c r="G205" s="136">
        <f>G206</f>
        <v>0</v>
      </c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44"/>
      <c r="Y205" s="126"/>
      <c r="Z205" s="136">
        <f>Z206</f>
        <v>0</v>
      </c>
      <c r="AA205" s="110">
        <v>0</v>
      </c>
      <c r="AB205" s="192"/>
      <c r="AC205" s="192"/>
    </row>
    <row r="206" spans="1:29" ht="19.5" customHeight="1" outlineLevel="3" thickBot="1">
      <c r="A206" s="5" t="s">
        <v>100</v>
      </c>
      <c r="B206" s="17">
        <v>951</v>
      </c>
      <c r="C206" s="6" t="s">
        <v>55</v>
      </c>
      <c r="D206" s="6" t="s">
        <v>288</v>
      </c>
      <c r="E206" s="6" t="s">
        <v>95</v>
      </c>
      <c r="F206" s="6"/>
      <c r="G206" s="113">
        <f>G207</f>
        <v>0</v>
      </c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44"/>
      <c r="Y206" s="126"/>
      <c r="Z206" s="113">
        <f>Z207</f>
        <v>0</v>
      </c>
      <c r="AA206" s="110">
        <v>0</v>
      </c>
      <c r="AB206" s="192"/>
      <c r="AC206" s="192"/>
    </row>
    <row r="207" spans="1:29" ht="32.25" outlineLevel="3" thickBot="1">
      <c r="A207" s="48" t="s">
        <v>101</v>
      </c>
      <c r="B207" s="52">
        <v>951</v>
      </c>
      <c r="C207" s="53" t="s">
        <v>55</v>
      </c>
      <c r="D207" s="53" t="s">
        <v>288</v>
      </c>
      <c r="E207" s="53" t="s">
        <v>96</v>
      </c>
      <c r="F207" s="53"/>
      <c r="G207" s="112">
        <v>0</v>
      </c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44"/>
      <c r="Y207" s="126"/>
      <c r="Z207" s="112">
        <v>0</v>
      </c>
      <c r="AA207" s="110">
        <v>0</v>
      </c>
      <c r="AB207" s="192"/>
      <c r="AC207" s="192"/>
    </row>
    <row r="208" spans="1:29" ht="63.75" outlineLevel="3" thickBot="1">
      <c r="A208" s="54" t="s">
        <v>218</v>
      </c>
      <c r="B208" s="50">
        <v>951</v>
      </c>
      <c r="C208" s="51" t="s">
        <v>55</v>
      </c>
      <c r="D208" s="51" t="s">
        <v>289</v>
      </c>
      <c r="E208" s="51" t="s">
        <v>5</v>
      </c>
      <c r="F208" s="51"/>
      <c r="G208" s="136">
        <f>G209</f>
        <v>4342.947</v>
      </c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44"/>
      <c r="Y208" s="126"/>
      <c r="Z208" s="136">
        <f>Z209</f>
        <v>3193.843</v>
      </c>
      <c r="AA208" s="110">
        <f aca="true" t="shared" si="35" ref="AA208:AA268">Z208/G208*100</f>
        <v>73.54091588039181</v>
      </c>
      <c r="AB208" s="192"/>
      <c r="AC208" s="192"/>
    </row>
    <row r="209" spans="1:29" ht="18.75" customHeight="1" outlineLevel="4" thickBot="1">
      <c r="A209" s="5" t="s">
        <v>100</v>
      </c>
      <c r="B209" s="17">
        <v>951</v>
      </c>
      <c r="C209" s="6" t="s">
        <v>55</v>
      </c>
      <c r="D209" s="6" t="s">
        <v>289</v>
      </c>
      <c r="E209" s="6" t="s">
        <v>95</v>
      </c>
      <c r="F209" s="6"/>
      <c r="G209" s="113">
        <f>G210</f>
        <v>4342.947</v>
      </c>
      <c r="H209" s="134">
        <f aca="true" t="shared" si="36" ref="H209:X209">H210</f>
        <v>0</v>
      </c>
      <c r="I209" s="134">
        <f t="shared" si="36"/>
        <v>0</v>
      </c>
      <c r="J209" s="134">
        <f t="shared" si="36"/>
        <v>0</v>
      </c>
      <c r="K209" s="134">
        <f t="shared" si="36"/>
        <v>0</v>
      </c>
      <c r="L209" s="134">
        <f t="shared" si="36"/>
        <v>0</v>
      </c>
      <c r="M209" s="134">
        <f t="shared" si="36"/>
        <v>0</v>
      </c>
      <c r="N209" s="134">
        <f t="shared" si="36"/>
        <v>0</v>
      </c>
      <c r="O209" s="134">
        <f t="shared" si="36"/>
        <v>0</v>
      </c>
      <c r="P209" s="134">
        <f t="shared" si="36"/>
        <v>0</v>
      </c>
      <c r="Q209" s="134">
        <f t="shared" si="36"/>
        <v>0</v>
      </c>
      <c r="R209" s="134">
        <f t="shared" si="36"/>
        <v>0</v>
      </c>
      <c r="S209" s="134">
        <f t="shared" si="36"/>
        <v>0</v>
      </c>
      <c r="T209" s="134">
        <f t="shared" si="36"/>
        <v>0</v>
      </c>
      <c r="U209" s="134">
        <f t="shared" si="36"/>
        <v>0</v>
      </c>
      <c r="V209" s="134">
        <f t="shared" si="36"/>
        <v>0</v>
      </c>
      <c r="W209" s="134">
        <f t="shared" si="36"/>
        <v>0</v>
      </c>
      <c r="X209" s="145">
        <f t="shared" si="36"/>
        <v>2675.999</v>
      </c>
      <c r="Y209" s="126">
        <f>X209/G196*100</f>
        <v>8.176232087750924</v>
      </c>
      <c r="Z209" s="113">
        <f>Z210</f>
        <v>3193.843</v>
      </c>
      <c r="AA209" s="110">
        <f t="shared" si="35"/>
        <v>73.54091588039181</v>
      </c>
      <c r="AB209" s="192"/>
      <c r="AC209" s="192"/>
    </row>
    <row r="210" spans="1:29" ht="32.25" outlineLevel="5" thickBot="1">
      <c r="A210" s="48" t="s">
        <v>101</v>
      </c>
      <c r="B210" s="52">
        <v>951</v>
      </c>
      <c r="C210" s="53" t="s">
        <v>55</v>
      </c>
      <c r="D210" s="53" t="s">
        <v>289</v>
      </c>
      <c r="E210" s="53" t="s">
        <v>96</v>
      </c>
      <c r="F210" s="53"/>
      <c r="G210" s="112">
        <v>4342.947</v>
      </c>
      <c r="H210" s="141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39"/>
      <c r="X210" s="142">
        <v>2675.999</v>
      </c>
      <c r="Y210" s="126">
        <f>X210/G204*100</f>
        <v>10.011594148677466</v>
      </c>
      <c r="Z210" s="94">
        <v>3193.843</v>
      </c>
      <c r="AA210" s="110">
        <f t="shared" si="35"/>
        <v>73.54091588039181</v>
      </c>
      <c r="AB210" s="192"/>
      <c r="AC210" s="192"/>
    </row>
    <row r="211" spans="1:29" ht="63.75" outlineLevel="5" thickBot="1">
      <c r="A211" s="54" t="s">
        <v>219</v>
      </c>
      <c r="B211" s="50">
        <v>951</v>
      </c>
      <c r="C211" s="51" t="s">
        <v>55</v>
      </c>
      <c r="D211" s="51" t="s">
        <v>290</v>
      </c>
      <c r="E211" s="51" t="s">
        <v>5</v>
      </c>
      <c r="F211" s="51"/>
      <c r="G211" s="136">
        <f>G212</f>
        <v>6881.048</v>
      </c>
      <c r="H211" s="138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43"/>
      <c r="Y211" s="126"/>
      <c r="Z211" s="136">
        <f>Z212</f>
        <v>5762.401</v>
      </c>
      <c r="AA211" s="110">
        <f t="shared" si="35"/>
        <v>83.7430722761998</v>
      </c>
      <c r="AB211" s="192"/>
      <c r="AC211" s="192"/>
    </row>
    <row r="212" spans="1:29" ht="19.5" customHeight="1" outlineLevel="6" thickBot="1">
      <c r="A212" s="48" t="s">
        <v>118</v>
      </c>
      <c r="B212" s="52">
        <v>951</v>
      </c>
      <c r="C212" s="53" t="s">
        <v>55</v>
      </c>
      <c r="D212" s="53" t="s">
        <v>290</v>
      </c>
      <c r="E212" s="53" t="s">
        <v>117</v>
      </c>
      <c r="F212" s="53"/>
      <c r="G212" s="112">
        <v>6881.048</v>
      </c>
      <c r="H212" s="134" t="e">
        <f>#REF!</f>
        <v>#REF!</v>
      </c>
      <c r="I212" s="134" t="e">
        <f>#REF!</f>
        <v>#REF!</v>
      </c>
      <c r="J212" s="134" t="e">
        <f>#REF!</f>
        <v>#REF!</v>
      </c>
      <c r="K212" s="134" t="e">
        <f>#REF!</f>
        <v>#REF!</v>
      </c>
      <c r="L212" s="134" t="e">
        <f>#REF!</f>
        <v>#REF!</v>
      </c>
      <c r="M212" s="134" t="e">
        <f>#REF!</f>
        <v>#REF!</v>
      </c>
      <c r="N212" s="134" t="e">
        <f>#REF!</f>
        <v>#REF!</v>
      </c>
      <c r="O212" s="134" t="e">
        <f>#REF!</f>
        <v>#REF!</v>
      </c>
      <c r="P212" s="134" t="e">
        <f>#REF!</f>
        <v>#REF!</v>
      </c>
      <c r="Q212" s="134" t="e">
        <f>#REF!</f>
        <v>#REF!</v>
      </c>
      <c r="R212" s="134" t="e">
        <f>#REF!</f>
        <v>#REF!</v>
      </c>
      <c r="S212" s="134" t="e">
        <f>#REF!</f>
        <v>#REF!</v>
      </c>
      <c r="T212" s="134" t="e">
        <f>#REF!</f>
        <v>#REF!</v>
      </c>
      <c r="U212" s="134" t="e">
        <f>#REF!</f>
        <v>#REF!</v>
      </c>
      <c r="V212" s="134" t="e">
        <f>#REF!</f>
        <v>#REF!</v>
      </c>
      <c r="W212" s="134" t="e">
        <f>#REF!</f>
        <v>#REF!</v>
      </c>
      <c r="X212" s="145" t="e">
        <f>#REF!</f>
        <v>#REF!</v>
      </c>
      <c r="Y212" s="126" t="e">
        <f>X212/G206*100</f>
        <v>#REF!</v>
      </c>
      <c r="Z212" s="94">
        <v>5762.401</v>
      </c>
      <c r="AA212" s="110">
        <f t="shared" si="35"/>
        <v>83.7430722761998</v>
      </c>
      <c r="AB212" s="192"/>
      <c r="AC212" s="192"/>
    </row>
    <row r="213" spans="1:29" ht="62.25" customHeight="1" outlineLevel="4" thickBot="1">
      <c r="A213" s="96" t="s">
        <v>380</v>
      </c>
      <c r="B213" s="50">
        <v>951</v>
      </c>
      <c r="C213" s="51" t="s">
        <v>55</v>
      </c>
      <c r="D213" s="51" t="s">
        <v>381</v>
      </c>
      <c r="E213" s="51" t="s">
        <v>5</v>
      </c>
      <c r="F213" s="51"/>
      <c r="G213" s="136">
        <f>G214+G215</f>
        <v>3101.005</v>
      </c>
      <c r="H213" s="138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68"/>
      <c r="Y213" s="126"/>
      <c r="Z213" s="136">
        <f>Z214+Z215</f>
        <v>2076.306</v>
      </c>
      <c r="AA213" s="110">
        <f t="shared" si="35"/>
        <v>66.95590623039949</v>
      </c>
      <c r="AB213" s="192"/>
      <c r="AC213" s="192"/>
    </row>
    <row r="214" spans="1:29" ht="20.25" customHeight="1" outlineLevel="4" thickBot="1">
      <c r="A214" s="103" t="s">
        <v>100</v>
      </c>
      <c r="B214" s="104">
        <v>951</v>
      </c>
      <c r="C214" s="105" t="s">
        <v>55</v>
      </c>
      <c r="D214" s="105" t="s">
        <v>381</v>
      </c>
      <c r="E214" s="105" t="s">
        <v>96</v>
      </c>
      <c r="F214" s="105"/>
      <c r="G214" s="171">
        <v>2698.265</v>
      </c>
      <c r="H214" s="138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68"/>
      <c r="Y214" s="126"/>
      <c r="Z214" s="106">
        <v>2076.306</v>
      </c>
      <c r="AA214" s="110">
        <f t="shared" si="35"/>
        <v>76.9496695098517</v>
      </c>
      <c r="AB214" s="192"/>
      <c r="AC214" s="192"/>
    </row>
    <row r="215" spans="1:29" ht="16.5" outlineLevel="4" thickBot="1">
      <c r="A215" s="48" t="s">
        <v>118</v>
      </c>
      <c r="B215" s="52">
        <v>951</v>
      </c>
      <c r="C215" s="53" t="s">
        <v>55</v>
      </c>
      <c r="D215" s="101" t="s">
        <v>381</v>
      </c>
      <c r="E215" s="53" t="s">
        <v>117</v>
      </c>
      <c r="F215" s="53"/>
      <c r="G215" s="112">
        <v>402.74</v>
      </c>
      <c r="H215" s="138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68"/>
      <c r="Y215" s="126"/>
      <c r="Z215" s="112">
        <v>0</v>
      </c>
      <c r="AA215" s="110">
        <f t="shared" si="35"/>
        <v>0</v>
      </c>
      <c r="AB215" s="192"/>
      <c r="AC215" s="192"/>
    </row>
    <row r="216" spans="1:29" ht="50.25" customHeight="1" outlineLevel="4" thickBot="1">
      <c r="A216" s="96" t="s">
        <v>425</v>
      </c>
      <c r="B216" s="50">
        <v>951</v>
      </c>
      <c r="C216" s="51" t="s">
        <v>55</v>
      </c>
      <c r="D216" s="51" t="s">
        <v>424</v>
      </c>
      <c r="E216" s="51" t="s">
        <v>5</v>
      </c>
      <c r="F216" s="51"/>
      <c r="G216" s="136">
        <f>G217+G218</f>
        <v>12404</v>
      </c>
      <c r="H216" s="138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68"/>
      <c r="Y216" s="126"/>
      <c r="Z216" s="136">
        <f>Z217+Z218</f>
        <v>8305.224</v>
      </c>
      <c r="AA216" s="110">
        <f t="shared" si="35"/>
        <v>66.9560141889713</v>
      </c>
      <c r="AB216" s="192"/>
      <c r="AC216" s="192"/>
    </row>
    <row r="217" spans="1:29" ht="32.25" outlineLevel="4" thickBot="1">
      <c r="A217" s="103" t="s">
        <v>100</v>
      </c>
      <c r="B217" s="104">
        <v>951</v>
      </c>
      <c r="C217" s="105" t="s">
        <v>55</v>
      </c>
      <c r="D217" s="105" t="s">
        <v>424</v>
      </c>
      <c r="E217" s="105" t="s">
        <v>96</v>
      </c>
      <c r="F217" s="105"/>
      <c r="G217" s="171">
        <v>10793.046</v>
      </c>
      <c r="H217" s="138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68"/>
      <c r="Y217" s="126"/>
      <c r="Z217" s="94">
        <v>8305.224</v>
      </c>
      <c r="AA217" s="110">
        <f t="shared" si="35"/>
        <v>76.94976932369231</v>
      </c>
      <c r="AB217" s="192"/>
      <c r="AC217" s="192"/>
    </row>
    <row r="218" spans="1:29" ht="16.5" outlineLevel="4" thickBot="1">
      <c r="A218" s="48" t="s">
        <v>118</v>
      </c>
      <c r="B218" s="52">
        <v>951</v>
      </c>
      <c r="C218" s="53" t="s">
        <v>55</v>
      </c>
      <c r="D218" s="101" t="s">
        <v>424</v>
      </c>
      <c r="E218" s="53" t="s">
        <v>117</v>
      </c>
      <c r="F218" s="53"/>
      <c r="G218" s="112">
        <v>1610.954</v>
      </c>
      <c r="H218" s="138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68"/>
      <c r="Y218" s="126"/>
      <c r="Z218" s="112">
        <v>0</v>
      </c>
      <c r="AA218" s="110">
        <f t="shared" si="35"/>
        <v>0</v>
      </c>
      <c r="AB218" s="192"/>
      <c r="AC218" s="192"/>
    </row>
    <row r="219" spans="1:29" ht="16.5" outlineLevel="4" thickBot="1">
      <c r="A219" s="8" t="s">
        <v>32</v>
      </c>
      <c r="B219" s="15">
        <v>951</v>
      </c>
      <c r="C219" s="9" t="s">
        <v>11</v>
      </c>
      <c r="D219" s="9" t="s">
        <v>261</v>
      </c>
      <c r="E219" s="9" t="s">
        <v>5</v>
      </c>
      <c r="F219" s="9"/>
      <c r="G219" s="140">
        <f>G220+G225</f>
        <v>5806.79</v>
      </c>
      <c r="H219" s="138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68"/>
      <c r="Y219" s="126"/>
      <c r="Z219" s="140">
        <f>Z220+Z225</f>
        <v>75.673</v>
      </c>
      <c r="AA219" s="110">
        <f t="shared" si="35"/>
        <v>1.303181275713432</v>
      </c>
      <c r="AB219" s="192"/>
      <c r="AC219" s="192"/>
    </row>
    <row r="220" spans="1:29" ht="32.25" outlineLevel="4" thickBot="1">
      <c r="A220" s="69" t="s">
        <v>135</v>
      </c>
      <c r="B220" s="15">
        <v>951</v>
      </c>
      <c r="C220" s="9" t="s">
        <v>11</v>
      </c>
      <c r="D220" s="9" t="s">
        <v>262</v>
      </c>
      <c r="E220" s="9" t="s">
        <v>5</v>
      </c>
      <c r="F220" s="9"/>
      <c r="G220" s="140">
        <f>G221</f>
        <v>5700</v>
      </c>
      <c r="H220" s="138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68"/>
      <c r="Y220" s="126"/>
      <c r="Z220" s="140">
        <f>Z221</f>
        <v>0</v>
      </c>
      <c r="AA220" s="110">
        <f t="shared" si="35"/>
        <v>0</v>
      </c>
      <c r="AB220" s="192"/>
      <c r="AC220" s="192"/>
    </row>
    <row r="221" spans="1:29" ht="32.25" outlineLevel="4" thickBot="1">
      <c r="A221" s="69" t="s">
        <v>136</v>
      </c>
      <c r="B221" s="50">
        <v>951</v>
      </c>
      <c r="C221" s="51" t="s">
        <v>11</v>
      </c>
      <c r="D221" s="9" t="s">
        <v>263</v>
      </c>
      <c r="E221" s="9" t="s">
        <v>5</v>
      </c>
      <c r="F221" s="9"/>
      <c r="G221" s="140">
        <f>G222</f>
        <v>5700</v>
      </c>
      <c r="H221" s="138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68"/>
      <c r="Y221" s="126"/>
      <c r="Z221" s="140">
        <f>Z222</f>
        <v>0</v>
      </c>
      <c r="AA221" s="110">
        <f t="shared" si="35"/>
        <v>0</v>
      </c>
      <c r="AB221" s="192"/>
      <c r="AC221" s="192"/>
    </row>
    <row r="222" spans="1:29" ht="48" outlineLevel="4" thickBot="1">
      <c r="A222" s="71" t="s">
        <v>430</v>
      </c>
      <c r="B222" s="17">
        <v>951</v>
      </c>
      <c r="C222" s="6" t="s">
        <v>11</v>
      </c>
      <c r="D222" s="51" t="s">
        <v>431</v>
      </c>
      <c r="E222" s="51" t="s">
        <v>5</v>
      </c>
      <c r="F222" s="51"/>
      <c r="G222" s="136">
        <f>G223</f>
        <v>5700</v>
      </c>
      <c r="H222" s="138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68"/>
      <c r="Y222" s="126"/>
      <c r="Z222" s="136">
        <f>Z223</f>
        <v>0</v>
      </c>
      <c r="AA222" s="110">
        <f t="shared" si="35"/>
        <v>0</v>
      </c>
      <c r="AB222" s="192"/>
      <c r="AC222" s="192"/>
    </row>
    <row r="223" spans="1:29" ht="32.25" outlineLevel="4" thickBot="1">
      <c r="A223" s="5" t="s">
        <v>100</v>
      </c>
      <c r="B223" s="17">
        <v>951</v>
      </c>
      <c r="C223" s="6" t="s">
        <v>11</v>
      </c>
      <c r="D223" s="6" t="s">
        <v>431</v>
      </c>
      <c r="E223" s="6" t="s">
        <v>95</v>
      </c>
      <c r="F223" s="6"/>
      <c r="G223" s="113">
        <f>G224</f>
        <v>5700</v>
      </c>
      <c r="H223" s="138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68"/>
      <c r="Y223" s="126"/>
      <c r="Z223" s="113">
        <f>Z224</f>
        <v>0</v>
      </c>
      <c r="AA223" s="110">
        <f t="shared" si="35"/>
        <v>0</v>
      </c>
      <c r="AB223" s="192"/>
      <c r="AC223" s="192"/>
    </row>
    <row r="224" spans="1:29" ht="32.25" outlineLevel="4" thickBot="1">
      <c r="A224" s="48" t="s">
        <v>101</v>
      </c>
      <c r="B224" s="52">
        <v>951</v>
      </c>
      <c r="C224" s="53" t="s">
        <v>11</v>
      </c>
      <c r="D224" s="53" t="s">
        <v>431</v>
      </c>
      <c r="E224" s="53" t="s">
        <v>96</v>
      </c>
      <c r="F224" s="53"/>
      <c r="G224" s="112">
        <v>5700</v>
      </c>
      <c r="H224" s="138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68"/>
      <c r="Y224" s="126"/>
      <c r="Z224" s="112">
        <v>0</v>
      </c>
      <c r="AA224" s="110">
        <f t="shared" si="35"/>
        <v>0</v>
      </c>
      <c r="AB224" s="192"/>
      <c r="AC224" s="192"/>
    </row>
    <row r="225" spans="1:29" ht="16.5" outlineLevel="5" thickBot="1">
      <c r="A225" s="11" t="s">
        <v>145</v>
      </c>
      <c r="B225" s="15">
        <v>951</v>
      </c>
      <c r="C225" s="9" t="s">
        <v>11</v>
      </c>
      <c r="D225" s="9" t="s">
        <v>261</v>
      </c>
      <c r="E225" s="9" t="s">
        <v>5</v>
      </c>
      <c r="F225" s="9"/>
      <c r="G225" s="140">
        <f>G226+G232+G236</f>
        <v>106.79</v>
      </c>
      <c r="H225" s="141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39"/>
      <c r="X225" s="142">
        <v>110.26701</v>
      </c>
      <c r="Y225" s="126">
        <f>X225/G219*100</f>
        <v>1.8989322844463121</v>
      </c>
      <c r="Z225" s="140">
        <f>Z226+Z232+Z236</f>
        <v>75.673</v>
      </c>
      <c r="AA225" s="110">
        <f t="shared" si="35"/>
        <v>70.86150388613166</v>
      </c>
      <c r="AB225" s="192"/>
      <c r="AC225" s="192"/>
    </row>
    <row r="226" spans="1:29" ht="32.25" outlineLevel="5" thickBot="1">
      <c r="A226" s="54" t="s">
        <v>229</v>
      </c>
      <c r="B226" s="50">
        <v>951</v>
      </c>
      <c r="C226" s="51" t="s">
        <v>11</v>
      </c>
      <c r="D226" s="51" t="s">
        <v>292</v>
      </c>
      <c r="E226" s="51" t="s">
        <v>5</v>
      </c>
      <c r="F226" s="51"/>
      <c r="G226" s="136">
        <f>G227+G230</f>
        <v>0</v>
      </c>
      <c r="H226" s="141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39"/>
      <c r="X226" s="142"/>
      <c r="Y226" s="126"/>
      <c r="Z226" s="136">
        <f>Z227+Z230</f>
        <v>0</v>
      </c>
      <c r="AA226" s="110">
        <v>0</v>
      </c>
      <c r="AB226" s="192"/>
      <c r="AC226" s="192"/>
    </row>
    <row r="227" spans="1:29" ht="48" outlineLevel="5" thickBot="1">
      <c r="A227" s="5" t="s">
        <v>155</v>
      </c>
      <c r="B227" s="17">
        <v>951</v>
      </c>
      <c r="C227" s="6" t="s">
        <v>11</v>
      </c>
      <c r="D227" s="6" t="s">
        <v>293</v>
      </c>
      <c r="E227" s="6" t="s">
        <v>5</v>
      </c>
      <c r="F227" s="6"/>
      <c r="G227" s="113">
        <f>G228</f>
        <v>0</v>
      </c>
      <c r="H227" s="131">
        <f aca="true" t="shared" si="37" ref="H227:X227">H228</f>
        <v>0</v>
      </c>
      <c r="I227" s="131">
        <f t="shared" si="37"/>
        <v>0</v>
      </c>
      <c r="J227" s="131">
        <f t="shared" si="37"/>
        <v>0</v>
      </c>
      <c r="K227" s="131">
        <f t="shared" si="37"/>
        <v>0</v>
      </c>
      <c r="L227" s="131">
        <f t="shared" si="37"/>
        <v>0</v>
      </c>
      <c r="M227" s="131">
        <f t="shared" si="37"/>
        <v>0</v>
      </c>
      <c r="N227" s="131">
        <f t="shared" si="37"/>
        <v>0</v>
      </c>
      <c r="O227" s="131">
        <f t="shared" si="37"/>
        <v>0</v>
      </c>
      <c r="P227" s="131">
        <f t="shared" si="37"/>
        <v>0</v>
      </c>
      <c r="Q227" s="131">
        <f t="shared" si="37"/>
        <v>0</v>
      </c>
      <c r="R227" s="131">
        <f t="shared" si="37"/>
        <v>0</v>
      </c>
      <c r="S227" s="131">
        <f t="shared" si="37"/>
        <v>0</v>
      </c>
      <c r="T227" s="131">
        <f t="shared" si="37"/>
        <v>0</v>
      </c>
      <c r="U227" s="131">
        <f t="shared" si="37"/>
        <v>0</v>
      </c>
      <c r="V227" s="131">
        <f t="shared" si="37"/>
        <v>0</v>
      </c>
      <c r="W227" s="131">
        <f t="shared" si="37"/>
        <v>0</v>
      </c>
      <c r="X227" s="144">
        <f t="shared" si="37"/>
        <v>2639.87191</v>
      </c>
      <c r="Y227" s="126" t="e">
        <f>X227/#REF!*100</f>
        <v>#REF!</v>
      </c>
      <c r="Z227" s="113">
        <f>Z228</f>
        <v>0</v>
      </c>
      <c r="AA227" s="110">
        <v>0</v>
      </c>
      <c r="AB227" s="192"/>
      <c r="AC227" s="192"/>
    </row>
    <row r="228" spans="1:29" ht="18.75" customHeight="1" outlineLevel="5" thickBot="1">
      <c r="A228" s="115" t="s">
        <v>100</v>
      </c>
      <c r="B228" s="116">
        <v>951</v>
      </c>
      <c r="C228" s="117" t="s">
        <v>11</v>
      </c>
      <c r="D228" s="117" t="s">
        <v>293</v>
      </c>
      <c r="E228" s="117" t="s">
        <v>95</v>
      </c>
      <c r="F228" s="117"/>
      <c r="G228" s="122">
        <f>G229</f>
        <v>0</v>
      </c>
      <c r="H228" s="159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60"/>
      <c r="X228" s="161">
        <v>2639.87191</v>
      </c>
      <c r="Y228" s="162" t="e">
        <f>X228/#REF!*100</f>
        <v>#REF!</v>
      </c>
      <c r="Z228" s="122">
        <f>Z229</f>
        <v>0</v>
      </c>
      <c r="AA228" s="110">
        <v>0</v>
      </c>
      <c r="AB228" s="192"/>
      <c r="AC228" s="192"/>
    </row>
    <row r="229" spans="1:29" ht="32.25" outlineLevel="5" thickBot="1">
      <c r="A229" s="48" t="s">
        <v>101</v>
      </c>
      <c r="B229" s="52">
        <v>951</v>
      </c>
      <c r="C229" s="53" t="s">
        <v>11</v>
      </c>
      <c r="D229" s="53" t="s">
        <v>293</v>
      </c>
      <c r="E229" s="53" t="s">
        <v>96</v>
      </c>
      <c r="F229" s="53"/>
      <c r="G229" s="112">
        <v>0</v>
      </c>
      <c r="H229" s="138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43"/>
      <c r="Y229" s="126"/>
      <c r="Z229" s="112">
        <v>0</v>
      </c>
      <c r="AA229" s="110">
        <v>0</v>
      </c>
      <c r="AB229" s="192"/>
      <c r="AC229" s="192"/>
    </row>
    <row r="230" spans="1:29" ht="32.25" outlineLevel="5" thickBot="1">
      <c r="A230" s="5" t="s">
        <v>156</v>
      </c>
      <c r="B230" s="17">
        <v>951</v>
      </c>
      <c r="C230" s="6" t="s">
        <v>11</v>
      </c>
      <c r="D230" s="6" t="s">
        <v>399</v>
      </c>
      <c r="E230" s="6" t="s">
        <v>5</v>
      </c>
      <c r="F230" s="6"/>
      <c r="G230" s="113">
        <f>G231</f>
        <v>0</v>
      </c>
      <c r="H230" s="138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43"/>
      <c r="Y230" s="126"/>
      <c r="Z230" s="113">
        <f>Z231</f>
        <v>0</v>
      </c>
      <c r="AA230" s="110">
        <v>0</v>
      </c>
      <c r="AB230" s="192"/>
      <c r="AC230" s="192"/>
    </row>
    <row r="231" spans="1:29" ht="97.5" customHeight="1" outlineLevel="5" thickBot="1">
      <c r="A231" s="99" t="s">
        <v>382</v>
      </c>
      <c r="B231" s="52">
        <v>951</v>
      </c>
      <c r="C231" s="53" t="s">
        <v>11</v>
      </c>
      <c r="D231" s="101" t="s">
        <v>399</v>
      </c>
      <c r="E231" s="101" t="s">
        <v>374</v>
      </c>
      <c r="F231" s="101"/>
      <c r="G231" s="147">
        <v>0</v>
      </c>
      <c r="H231" s="138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43"/>
      <c r="Y231" s="126"/>
      <c r="Z231" s="147">
        <v>0</v>
      </c>
      <c r="AA231" s="110">
        <v>0</v>
      </c>
      <c r="AB231" s="192"/>
      <c r="AC231" s="192"/>
    </row>
    <row r="232" spans="1:29" ht="32.25" outlineLevel="5" thickBot="1">
      <c r="A232" s="54" t="s">
        <v>228</v>
      </c>
      <c r="B232" s="50">
        <v>951</v>
      </c>
      <c r="C232" s="51" t="s">
        <v>11</v>
      </c>
      <c r="D232" s="51" t="s">
        <v>291</v>
      </c>
      <c r="E232" s="51" t="s">
        <v>5</v>
      </c>
      <c r="F232" s="51"/>
      <c r="G232" s="136">
        <f>G233</f>
        <v>0</v>
      </c>
      <c r="H232" s="138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43"/>
      <c r="Y232" s="126"/>
      <c r="Z232" s="136">
        <f>Z233</f>
        <v>0</v>
      </c>
      <c r="AA232" s="110">
        <v>0</v>
      </c>
      <c r="AB232" s="192"/>
      <c r="AC232" s="192"/>
    </row>
    <row r="233" spans="1:29" ht="48" outlineLevel="5" thickBot="1">
      <c r="A233" s="5" t="s">
        <v>157</v>
      </c>
      <c r="B233" s="17">
        <v>951</v>
      </c>
      <c r="C233" s="6" t="s">
        <v>11</v>
      </c>
      <c r="D233" s="6" t="s">
        <v>294</v>
      </c>
      <c r="E233" s="6" t="s">
        <v>5</v>
      </c>
      <c r="F233" s="6"/>
      <c r="G233" s="113">
        <f>G234</f>
        <v>0</v>
      </c>
      <c r="H233" s="138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43"/>
      <c r="Y233" s="126"/>
      <c r="Z233" s="113">
        <f>Z234</f>
        <v>0</v>
      </c>
      <c r="AA233" s="110">
        <v>0</v>
      </c>
      <c r="AB233" s="192"/>
      <c r="AC233" s="192"/>
    </row>
    <row r="234" spans="1:29" ht="18.75" customHeight="1" outlineLevel="5" thickBot="1">
      <c r="A234" s="115" t="s">
        <v>100</v>
      </c>
      <c r="B234" s="116">
        <v>951</v>
      </c>
      <c r="C234" s="117" t="s">
        <v>11</v>
      </c>
      <c r="D234" s="117" t="s">
        <v>294</v>
      </c>
      <c r="E234" s="117" t="s">
        <v>95</v>
      </c>
      <c r="F234" s="117"/>
      <c r="G234" s="122">
        <f>G235</f>
        <v>0</v>
      </c>
      <c r="H234" s="163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4"/>
      <c r="Y234" s="162"/>
      <c r="Z234" s="122">
        <f>Z235</f>
        <v>0</v>
      </c>
      <c r="AA234" s="110">
        <v>0</v>
      </c>
      <c r="AB234" s="192"/>
      <c r="AC234" s="192"/>
    </row>
    <row r="235" spans="1:29" ht="32.25" outlineLevel="6" thickBot="1">
      <c r="A235" s="48" t="s">
        <v>101</v>
      </c>
      <c r="B235" s="52">
        <v>951</v>
      </c>
      <c r="C235" s="53" t="s">
        <v>11</v>
      </c>
      <c r="D235" s="53" t="s">
        <v>294</v>
      </c>
      <c r="E235" s="53" t="s">
        <v>96</v>
      </c>
      <c r="F235" s="53"/>
      <c r="G235" s="112">
        <v>0</v>
      </c>
      <c r="H235" s="128" t="e">
        <f>#REF!+H239</f>
        <v>#REF!</v>
      </c>
      <c r="I235" s="128" t="e">
        <f>#REF!+I239</f>
        <v>#REF!</v>
      </c>
      <c r="J235" s="128" t="e">
        <f>#REF!+J239</f>
        <v>#REF!</v>
      </c>
      <c r="K235" s="128" t="e">
        <f>#REF!+K239</f>
        <v>#REF!</v>
      </c>
      <c r="L235" s="128" t="e">
        <f>#REF!+L239</f>
        <v>#REF!</v>
      </c>
      <c r="M235" s="128" t="e">
        <f>#REF!+M239</f>
        <v>#REF!</v>
      </c>
      <c r="N235" s="128" t="e">
        <f>#REF!+N239</f>
        <v>#REF!</v>
      </c>
      <c r="O235" s="128" t="e">
        <f>#REF!+O239</f>
        <v>#REF!</v>
      </c>
      <c r="P235" s="128" t="e">
        <f>#REF!+P239</f>
        <v>#REF!</v>
      </c>
      <c r="Q235" s="128" t="e">
        <f>#REF!+Q239</f>
        <v>#REF!</v>
      </c>
      <c r="R235" s="128" t="e">
        <f>#REF!+R239</f>
        <v>#REF!</v>
      </c>
      <c r="S235" s="128" t="e">
        <f>#REF!+S239</f>
        <v>#REF!</v>
      </c>
      <c r="T235" s="128" t="e">
        <f>#REF!+T239</f>
        <v>#REF!</v>
      </c>
      <c r="U235" s="128" t="e">
        <f>#REF!+U239</f>
        <v>#REF!</v>
      </c>
      <c r="V235" s="128" t="e">
        <f>#REF!+V239</f>
        <v>#REF!</v>
      </c>
      <c r="W235" s="128" t="e">
        <f>#REF!+W239</f>
        <v>#REF!</v>
      </c>
      <c r="X235" s="170" t="e">
        <f>#REF!+X239</f>
        <v>#REF!</v>
      </c>
      <c r="Y235" s="126" t="e">
        <f>X235/G229*100</f>
        <v>#REF!</v>
      </c>
      <c r="Z235" s="112">
        <v>0</v>
      </c>
      <c r="AA235" s="110">
        <v>0</v>
      </c>
      <c r="AB235" s="192"/>
      <c r="AC235" s="192"/>
    </row>
    <row r="236" spans="1:29" ht="48" outlineLevel="6" thickBot="1">
      <c r="A236" s="54" t="s">
        <v>394</v>
      </c>
      <c r="B236" s="50">
        <v>951</v>
      </c>
      <c r="C236" s="51" t="s">
        <v>11</v>
      </c>
      <c r="D236" s="51" t="s">
        <v>397</v>
      </c>
      <c r="E236" s="51" t="s">
        <v>5</v>
      </c>
      <c r="F236" s="53"/>
      <c r="G236" s="136">
        <f>G237</f>
        <v>106.79</v>
      </c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70"/>
      <c r="Y236" s="126"/>
      <c r="Z236" s="136">
        <f>Z237</f>
        <v>75.673</v>
      </c>
      <c r="AA236" s="110">
        <f t="shared" si="35"/>
        <v>70.86150388613166</v>
      </c>
      <c r="AB236" s="192"/>
      <c r="AC236" s="192"/>
    </row>
    <row r="237" spans="1:29" ht="32.25" outlineLevel="6" thickBot="1">
      <c r="A237" s="5" t="s">
        <v>100</v>
      </c>
      <c r="B237" s="17">
        <v>951</v>
      </c>
      <c r="C237" s="6" t="s">
        <v>11</v>
      </c>
      <c r="D237" s="6" t="s">
        <v>398</v>
      </c>
      <c r="E237" s="6" t="s">
        <v>95</v>
      </c>
      <c r="F237" s="53"/>
      <c r="G237" s="113">
        <f>G238</f>
        <v>106.79</v>
      </c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70"/>
      <c r="Y237" s="126"/>
      <c r="Z237" s="113">
        <f>Z238</f>
        <v>75.673</v>
      </c>
      <c r="AA237" s="110">
        <f t="shared" si="35"/>
        <v>70.86150388613166</v>
      </c>
      <c r="AB237" s="192"/>
      <c r="AC237" s="192"/>
    </row>
    <row r="238" spans="1:29" ht="32.25" outlineLevel="6" thickBot="1">
      <c r="A238" s="58" t="s">
        <v>101</v>
      </c>
      <c r="B238" s="52">
        <v>951</v>
      </c>
      <c r="C238" s="53" t="s">
        <v>11</v>
      </c>
      <c r="D238" s="53" t="s">
        <v>398</v>
      </c>
      <c r="E238" s="53" t="s">
        <v>96</v>
      </c>
      <c r="F238" s="53"/>
      <c r="G238" s="112">
        <v>106.79</v>
      </c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70"/>
      <c r="Y238" s="126"/>
      <c r="Z238" s="94">
        <v>75.673</v>
      </c>
      <c r="AA238" s="110">
        <f t="shared" si="35"/>
        <v>70.86150388613166</v>
      </c>
      <c r="AB238" s="192"/>
      <c r="AC238" s="192"/>
    </row>
    <row r="239" spans="1:29" ht="16.5" outlineLevel="3" thickBot="1">
      <c r="A239" s="66" t="s">
        <v>56</v>
      </c>
      <c r="B239" s="14">
        <v>951</v>
      </c>
      <c r="C239" s="26" t="s">
        <v>48</v>
      </c>
      <c r="D239" s="26" t="s">
        <v>261</v>
      </c>
      <c r="E239" s="26" t="s">
        <v>5</v>
      </c>
      <c r="F239" s="26"/>
      <c r="G239" s="167">
        <f>G275+G240+G251</f>
        <v>18118.388</v>
      </c>
      <c r="H239" s="131">
        <f aca="true" t="shared" si="38" ref="H239:X239">H241+H294</f>
        <v>0</v>
      </c>
      <c r="I239" s="131">
        <f t="shared" si="38"/>
        <v>0</v>
      </c>
      <c r="J239" s="131">
        <f t="shared" si="38"/>
        <v>0</v>
      </c>
      <c r="K239" s="131">
        <f t="shared" si="38"/>
        <v>0</v>
      </c>
      <c r="L239" s="131">
        <f t="shared" si="38"/>
        <v>0</v>
      </c>
      <c r="M239" s="131">
        <f t="shared" si="38"/>
        <v>0</v>
      </c>
      <c r="N239" s="131">
        <f t="shared" si="38"/>
        <v>0</v>
      </c>
      <c r="O239" s="131">
        <f t="shared" si="38"/>
        <v>0</v>
      </c>
      <c r="P239" s="131">
        <f t="shared" si="38"/>
        <v>0</v>
      </c>
      <c r="Q239" s="131">
        <f t="shared" si="38"/>
        <v>0</v>
      </c>
      <c r="R239" s="131">
        <f t="shared" si="38"/>
        <v>0</v>
      </c>
      <c r="S239" s="131">
        <f t="shared" si="38"/>
        <v>0</v>
      </c>
      <c r="T239" s="131">
        <f t="shared" si="38"/>
        <v>0</v>
      </c>
      <c r="U239" s="131">
        <f t="shared" si="38"/>
        <v>0</v>
      </c>
      <c r="V239" s="131">
        <f t="shared" si="38"/>
        <v>0</v>
      </c>
      <c r="W239" s="131">
        <f t="shared" si="38"/>
        <v>0</v>
      </c>
      <c r="X239" s="144">
        <f t="shared" si="38"/>
        <v>5468.4002</v>
      </c>
      <c r="Y239" s="126" t="e">
        <f>X239/G230*100</f>
        <v>#DIV/0!</v>
      </c>
      <c r="Z239" s="167">
        <f>Z275+Z240+Z251</f>
        <v>6688.493</v>
      </c>
      <c r="AA239" s="110">
        <f t="shared" si="35"/>
        <v>36.9154971181763</v>
      </c>
      <c r="AB239" s="192"/>
      <c r="AC239" s="192"/>
    </row>
    <row r="240" spans="1:29" ht="16.5" outlineLevel="3" thickBot="1">
      <c r="A240" s="46" t="s">
        <v>214</v>
      </c>
      <c r="B240" s="15">
        <v>951</v>
      </c>
      <c r="C240" s="9" t="s">
        <v>216</v>
      </c>
      <c r="D240" s="9" t="s">
        <v>261</v>
      </c>
      <c r="E240" s="9" t="s">
        <v>5</v>
      </c>
      <c r="F240" s="9"/>
      <c r="G240" s="140">
        <f>G241+G246</f>
        <v>7224</v>
      </c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44"/>
      <c r="Y240" s="126"/>
      <c r="Z240" s="140">
        <f>Z241+Z246</f>
        <v>5945.425</v>
      </c>
      <c r="AA240" s="110">
        <f t="shared" si="35"/>
        <v>82.30101052048727</v>
      </c>
      <c r="AB240" s="192"/>
      <c r="AC240" s="192"/>
    </row>
    <row r="241" spans="1:29" ht="35.25" customHeight="1" outlineLevel="3" thickBot="1">
      <c r="A241" s="69" t="s">
        <v>135</v>
      </c>
      <c r="B241" s="15">
        <v>951</v>
      </c>
      <c r="C241" s="9" t="s">
        <v>216</v>
      </c>
      <c r="D241" s="9" t="s">
        <v>262</v>
      </c>
      <c r="E241" s="9" t="s">
        <v>5</v>
      </c>
      <c r="F241" s="9"/>
      <c r="G241" s="140">
        <f>G242</f>
        <v>884</v>
      </c>
      <c r="H241" s="134">
        <f aca="true" t="shared" si="39" ref="H241:X241">H242</f>
        <v>0</v>
      </c>
      <c r="I241" s="134">
        <f t="shared" si="39"/>
        <v>0</v>
      </c>
      <c r="J241" s="134">
        <f t="shared" si="39"/>
        <v>0</v>
      </c>
      <c r="K241" s="134">
        <f t="shared" si="39"/>
        <v>0</v>
      </c>
      <c r="L241" s="134">
        <f t="shared" si="39"/>
        <v>0</v>
      </c>
      <c r="M241" s="134">
        <f t="shared" si="39"/>
        <v>0</v>
      </c>
      <c r="N241" s="134">
        <f t="shared" si="39"/>
        <v>0</v>
      </c>
      <c r="O241" s="134">
        <f t="shared" si="39"/>
        <v>0</v>
      </c>
      <c r="P241" s="134">
        <f t="shared" si="39"/>
        <v>0</v>
      </c>
      <c r="Q241" s="134">
        <f t="shared" si="39"/>
        <v>0</v>
      </c>
      <c r="R241" s="134">
        <f t="shared" si="39"/>
        <v>0</v>
      </c>
      <c r="S241" s="134">
        <f t="shared" si="39"/>
        <v>0</v>
      </c>
      <c r="T241" s="134">
        <f t="shared" si="39"/>
        <v>0</v>
      </c>
      <c r="U241" s="134">
        <f t="shared" si="39"/>
        <v>0</v>
      </c>
      <c r="V241" s="134">
        <f t="shared" si="39"/>
        <v>0</v>
      </c>
      <c r="W241" s="134">
        <f t="shared" si="39"/>
        <v>0</v>
      </c>
      <c r="X241" s="145">
        <f t="shared" si="39"/>
        <v>468.4002</v>
      </c>
      <c r="Y241" s="126" t="e">
        <f>X241/G232*100</f>
        <v>#DIV/0!</v>
      </c>
      <c r="Z241" s="140">
        <f>Z242</f>
        <v>415.291</v>
      </c>
      <c r="AA241" s="110">
        <f t="shared" si="35"/>
        <v>46.978619909502264</v>
      </c>
      <c r="AB241" s="192"/>
      <c r="AC241" s="192"/>
    </row>
    <row r="242" spans="1:29" ht="32.25" outlineLevel="5" thickBot="1">
      <c r="A242" s="69" t="s">
        <v>136</v>
      </c>
      <c r="B242" s="15">
        <v>951</v>
      </c>
      <c r="C242" s="9" t="s">
        <v>216</v>
      </c>
      <c r="D242" s="9" t="s">
        <v>263</v>
      </c>
      <c r="E242" s="9" t="s">
        <v>5</v>
      </c>
      <c r="F242" s="9"/>
      <c r="G242" s="140">
        <f>G243</f>
        <v>884</v>
      </c>
      <c r="H242" s="141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39"/>
      <c r="X242" s="142">
        <v>468.4002</v>
      </c>
      <c r="Y242" s="126" t="e">
        <f>X242/G233*100</f>
        <v>#DIV/0!</v>
      </c>
      <c r="Z242" s="140">
        <f>Z243</f>
        <v>415.291</v>
      </c>
      <c r="AA242" s="110">
        <f t="shared" si="35"/>
        <v>46.978619909502264</v>
      </c>
      <c r="AB242" s="192"/>
      <c r="AC242" s="192"/>
    </row>
    <row r="243" spans="1:29" ht="16.5" outlineLevel="5" thickBot="1">
      <c r="A243" s="98" t="s">
        <v>215</v>
      </c>
      <c r="B243" s="50">
        <v>951</v>
      </c>
      <c r="C243" s="51" t="s">
        <v>216</v>
      </c>
      <c r="D243" s="51" t="s">
        <v>295</v>
      </c>
      <c r="E243" s="51" t="s">
        <v>5</v>
      </c>
      <c r="F243" s="51"/>
      <c r="G243" s="136">
        <f>G244</f>
        <v>884</v>
      </c>
      <c r="H243" s="138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43"/>
      <c r="Y243" s="126"/>
      <c r="Z243" s="136">
        <f>Z244</f>
        <v>415.291</v>
      </c>
      <c r="AA243" s="110">
        <f t="shared" si="35"/>
        <v>46.978619909502264</v>
      </c>
      <c r="AB243" s="192"/>
      <c r="AC243" s="192"/>
    </row>
    <row r="244" spans="1:29" ht="17.25" customHeight="1" outlineLevel="5" thickBot="1">
      <c r="A244" s="5" t="s">
        <v>100</v>
      </c>
      <c r="B244" s="17">
        <v>951</v>
      </c>
      <c r="C244" s="6" t="s">
        <v>216</v>
      </c>
      <c r="D244" s="6" t="s">
        <v>295</v>
      </c>
      <c r="E244" s="6" t="s">
        <v>95</v>
      </c>
      <c r="F244" s="6"/>
      <c r="G244" s="113">
        <f>G245</f>
        <v>884</v>
      </c>
      <c r="H244" s="138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43"/>
      <c r="Y244" s="126"/>
      <c r="Z244" s="113">
        <f>Z245</f>
        <v>415.291</v>
      </c>
      <c r="AA244" s="110">
        <f t="shared" si="35"/>
        <v>46.978619909502264</v>
      </c>
      <c r="AB244" s="192"/>
      <c r="AC244" s="192"/>
    </row>
    <row r="245" spans="1:29" ht="32.25" outlineLevel="5" thickBot="1">
      <c r="A245" s="48" t="s">
        <v>101</v>
      </c>
      <c r="B245" s="52">
        <v>951</v>
      </c>
      <c r="C245" s="53" t="s">
        <v>216</v>
      </c>
      <c r="D245" s="53" t="s">
        <v>295</v>
      </c>
      <c r="E245" s="53" t="s">
        <v>96</v>
      </c>
      <c r="F245" s="53"/>
      <c r="G245" s="112">
        <v>884</v>
      </c>
      <c r="H245" s="138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43"/>
      <c r="Y245" s="126"/>
      <c r="Z245" s="94">
        <v>415.291</v>
      </c>
      <c r="AA245" s="110">
        <f t="shared" si="35"/>
        <v>46.978619909502264</v>
      </c>
      <c r="AB245" s="192"/>
      <c r="AC245" s="192"/>
    </row>
    <row r="246" spans="1:29" ht="16.5" outlineLevel="5" thickBot="1">
      <c r="A246" s="11" t="s">
        <v>145</v>
      </c>
      <c r="B246" s="15">
        <v>951</v>
      </c>
      <c r="C246" s="10" t="s">
        <v>216</v>
      </c>
      <c r="D246" s="10" t="s">
        <v>261</v>
      </c>
      <c r="E246" s="10" t="s">
        <v>5</v>
      </c>
      <c r="F246" s="10"/>
      <c r="G246" s="133">
        <f>G247</f>
        <v>6340</v>
      </c>
      <c r="H246" s="138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43"/>
      <c r="Y246" s="126"/>
      <c r="Z246" s="133">
        <f>Z247</f>
        <v>5530.134</v>
      </c>
      <c r="AA246" s="110">
        <f t="shared" si="35"/>
        <v>87.22608832807572</v>
      </c>
      <c r="AB246" s="192"/>
      <c r="AC246" s="192"/>
    </row>
    <row r="247" spans="1:29" ht="32.25" outlineLevel="5" thickBot="1">
      <c r="A247" s="71" t="s">
        <v>401</v>
      </c>
      <c r="B247" s="50">
        <v>951</v>
      </c>
      <c r="C247" s="65" t="s">
        <v>216</v>
      </c>
      <c r="D247" s="65" t="s">
        <v>402</v>
      </c>
      <c r="E247" s="65" t="s">
        <v>5</v>
      </c>
      <c r="F247" s="65"/>
      <c r="G247" s="156">
        <f>G248</f>
        <v>6340</v>
      </c>
      <c r="H247" s="138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43"/>
      <c r="Y247" s="126"/>
      <c r="Z247" s="156">
        <f>Z248</f>
        <v>5530.134</v>
      </c>
      <c r="AA247" s="110">
        <f t="shared" si="35"/>
        <v>87.22608832807572</v>
      </c>
      <c r="AB247" s="192"/>
      <c r="AC247" s="192"/>
    </row>
    <row r="248" spans="1:29" ht="29.25" customHeight="1" outlineLevel="5" thickBot="1">
      <c r="A248" s="5" t="s">
        <v>404</v>
      </c>
      <c r="B248" s="17">
        <v>951</v>
      </c>
      <c r="C248" s="6" t="s">
        <v>216</v>
      </c>
      <c r="D248" s="6" t="s">
        <v>403</v>
      </c>
      <c r="E248" s="6" t="s">
        <v>5</v>
      </c>
      <c r="F248" s="10"/>
      <c r="G248" s="113">
        <f>G249</f>
        <v>6340</v>
      </c>
      <c r="H248" s="138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43"/>
      <c r="Y248" s="126"/>
      <c r="Z248" s="113">
        <f>Z249</f>
        <v>5530.134</v>
      </c>
      <c r="AA248" s="110">
        <f t="shared" si="35"/>
        <v>87.22608832807572</v>
      </c>
      <c r="AB248" s="192"/>
      <c r="AC248" s="192"/>
    </row>
    <row r="249" spans="1:29" ht="21" customHeight="1" outlineLevel="5" thickBot="1">
      <c r="A249" s="115" t="s">
        <v>100</v>
      </c>
      <c r="B249" s="116">
        <v>951</v>
      </c>
      <c r="C249" s="117" t="s">
        <v>216</v>
      </c>
      <c r="D249" s="117" t="s">
        <v>403</v>
      </c>
      <c r="E249" s="117" t="s">
        <v>95</v>
      </c>
      <c r="F249" s="118"/>
      <c r="G249" s="122">
        <f>G250</f>
        <v>6340</v>
      </c>
      <c r="H249" s="163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4"/>
      <c r="Y249" s="162"/>
      <c r="Z249" s="122">
        <f>Z250</f>
        <v>5530.134</v>
      </c>
      <c r="AA249" s="110">
        <f t="shared" si="35"/>
        <v>87.22608832807572</v>
      </c>
      <c r="AB249" s="192"/>
      <c r="AC249" s="192"/>
    </row>
    <row r="250" spans="1:29" ht="32.25" outlineLevel="5" thickBot="1">
      <c r="A250" s="48" t="s">
        <v>101</v>
      </c>
      <c r="B250" s="52">
        <v>951</v>
      </c>
      <c r="C250" s="53" t="s">
        <v>216</v>
      </c>
      <c r="D250" s="53" t="s">
        <v>403</v>
      </c>
      <c r="E250" s="53" t="s">
        <v>96</v>
      </c>
      <c r="F250" s="10"/>
      <c r="G250" s="112">
        <v>6340</v>
      </c>
      <c r="H250" s="138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43"/>
      <c r="Y250" s="126"/>
      <c r="Z250" s="94">
        <v>5530.134</v>
      </c>
      <c r="AA250" s="110">
        <f t="shared" si="35"/>
        <v>87.22608832807572</v>
      </c>
      <c r="AB250" s="192"/>
      <c r="AC250" s="192"/>
    </row>
    <row r="251" spans="1:29" ht="16.5" outlineLevel="5" thickBot="1">
      <c r="A251" s="46" t="s">
        <v>246</v>
      </c>
      <c r="B251" s="15">
        <v>951</v>
      </c>
      <c r="C251" s="9" t="s">
        <v>248</v>
      </c>
      <c r="D251" s="9" t="s">
        <v>261</v>
      </c>
      <c r="E251" s="9" t="s">
        <v>5</v>
      </c>
      <c r="F251" s="53"/>
      <c r="G251" s="140">
        <f>G252</f>
        <v>10878.666</v>
      </c>
      <c r="H251" s="138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43"/>
      <c r="Y251" s="126"/>
      <c r="Z251" s="140">
        <f>Z252</f>
        <v>742.707</v>
      </c>
      <c r="AA251" s="110">
        <f t="shared" si="35"/>
        <v>6.8271881864927195</v>
      </c>
      <c r="AB251" s="192"/>
      <c r="AC251" s="192"/>
    </row>
    <row r="252" spans="1:29" ht="16.5" outlineLevel="5" thickBot="1">
      <c r="A252" s="11" t="s">
        <v>158</v>
      </c>
      <c r="B252" s="15">
        <v>951</v>
      </c>
      <c r="C252" s="9" t="s">
        <v>248</v>
      </c>
      <c r="D252" s="9" t="s">
        <v>261</v>
      </c>
      <c r="E252" s="9" t="s">
        <v>5</v>
      </c>
      <c r="F252" s="53"/>
      <c r="G252" s="140">
        <f>G253</f>
        <v>10878.666</v>
      </c>
      <c r="H252" s="138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43"/>
      <c r="Y252" s="126"/>
      <c r="Z252" s="140">
        <f>Z253</f>
        <v>742.707</v>
      </c>
      <c r="AA252" s="110">
        <f t="shared" si="35"/>
        <v>6.8271881864927195</v>
      </c>
      <c r="AB252" s="192"/>
      <c r="AC252" s="192"/>
    </row>
    <row r="253" spans="1:29" ht="32.25" outlineLevel="5" thickBot="1">
      <c r="A253" s="54" t="s">
        <v>230</v>
      </c>
      <c r="B253" s="50">
        <v>951</v>
      </c>
      <c r="C253" s="51" t="s">
        <v>248</v>
      </c>
      <c r="D253" s="51" t="s">
        <v>296</v>
      </c>
      <c r="E253" s="51" t="s">
        <v>5</v>
      </c>
      <c r="F253" s="51"/>
      <c r="G253" s="136">
        <f>G260+G254+G263+G266+G269+G272</f>
        <v>10878.666</v>
      </c>
      <c r="H253" s="138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43"/>
      <c r="Y253" s="126"/>
      <c r="Z253" s="136">
        <f>Z260+Z254+Z263+Z266+Z269+Z272</f>
        <v>742.707</v>
      </c>
      <c r="AA253" s="110">
        <f t="shared" si="35"/>
        <v>6.8271881864927195</v>
      </c>
      <c r="AB253" s="192"/>
      <c r="AC253" s="192"/>
    </row>
    <row r="254" spans="1:29" ht="48" outlineLevel="5" thickBot="1">
      <c r="A254" s="5" t="s">
        <v>213</v>
      </c>
      <c r="B254" s="17">
        <v>951</v>
      </c>
      <c r="C254" s="6" t="s">
        <v>248</v>
      </c>
      <c r="D254" s="6" t="s">
        <v>297</v>
      </c>
      <c r="E254" s="6" t="s">
        <v>5</v>
      </c>
      <c r="F254" s="6"/>
      <c r="G254" s="113">
        <f>G255+G258</f>
        <v>173.842</v>
      </c>
      <c r="H254" s="138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43"/>
      <c r="Y254" s="126"/>
      <c r="Z254" s="113">
        <f>Z255+Z258</f>
        <v>143.09</v>
      </c>
      <c r="AA254" s="110">
        <f t="shared" si="35"/>
        <v>82.31037378769227</v>
      </c>
      <c r="AB254" s="192"/>
      <c r="AC254" s="192"/>
    </row>
    <row r="255" spans="1:29" ht="19.5" customHeight="1" outlineLevel="5" thickBot="1">
      <c r="A255" s="115" t="s">
        <v>100</v>
      </c>
      <c r="B255" s="116">
        <v>951</v>
      </c>
      <c r="C255" s="117" t="s">
        <v>248</v>
      </c>
      <c r="D255" s="117" t="s">
        <v>297</v>
      </c>
      <c r="E255" s="117" t="s">
        <v>95</v>
      </c>
      <c r="F255" s="117"/>
      <c r="G255" s="122">
        <f>G256+G257</f>
        <v>173.842</v>
      </c>
      <c r="H255" s="163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4"/>
      <c r="Y255" s="162"/>
      <c r="Z255" s="122">
        <f>Z256+Z257</f>
        <v>143.09</v>
      </c>
      <c r="AA255" s="110">
        <f t="shared" si="35"/>
        <v>82.31037378769227</v>
      </c>
      <c r="AB255" s="192"/>
      <c r="AC255" s="192"/>
    </row>
    <row r="256" spans="1:29" ht="32.25" outlineLevel="5" thickBot="1">
      <c r="A256" s="48" t="s">
        <v>368</v>
      </c>
      <c r="B256" s="52">
        <v>951</v>
      </c>
      <c r="C256" s="53" t="s">
        <v>248</v>
      </c>
      <c r="D256" s="53" t="s">
        <v>297</v>
      </c>
      <c r="E256" s="53" t="s">
        <v>367</v>
      </c>
      <c r="F256" s="53"/>
      <c r="G256" s="112">
        <v>0</v>
      </c>
      <c r="H256" s="138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43"/>
      <c r="Y256" s="126"/>
      <c r="Z256" s="112">
        <v>0</v>
      </c>
      <c r="AA256" s="110">
        <v>0</v>
      </c>
      <c r="AB256" s="192"/>
      <c r="AC256" s="192"/>
    </row>
    <row r="257" spans="1:29" ht="32.25" outlineLevel="5" thickBot="1">
      <c r="A257" s="48" t="s">
        <v>101</v>
      </c>
      <c r="B257" s="52">
        <v>951</v>
      </c>
      <c r="C257" s="53" t="s">
        <v>248</v>
      </c>
      <c r="D257" s="53" t="s">
        <v>297</v>
      </c>
      <c r="E257" s="53" t="s">
        <v>96</v>
      </c>
      <c r="F257" s="53"/>
      <c r="G257" s="112">
        <v>173.842</v>
      </c>
      <c r="H257" s="138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43"/>
      <c r="Y257" s="126"/>
      <c r="Z257" s="94">
        <v>143.09</v>
      </c>
      <c r="AA257" s="110">
        <f t="shared" si="35"/>
        <v>82.31037378769227</v>
      </c>
      <c r="AB257" s="192"/>
      <c r="AC257" s="192"/>
    </row>
    <row r="258" spans="1:29" ht="16.5" outlineLevel="5" thickBot="1">
      <c r="A258" s="115" t="s">
        <v>383</v>
      </c>
      <c r="B258" s="116">
        <v>951</v>
      </c>
      <c r="C258" s="117" t="s">
        <v>248</v>
      </c>
      <c r="D258" s="117" t="s">
        <v>297</v>
      </c>
      <c r="E258" s="117" t="s">
        <v>385</v>
      </c>
      <c r="F258" s="117"/>
      <c r="G258" s="122">
        <f>G259</f>
        <v>0</v>
      </c>
      <c r="H258" s="163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4"/>
      <c r="Y258" s="162"/>
      <c r="Z258" s="122">
        <f>Z259</f>
        <v>0</v>
      </c>
      <c r="AA258" s="110">
        <v>0</v>
      </c>
      <c r="AB258" s="192"/>
      <c r="AC258" s="192"/>
    </row>
    <row r="259" spans="1:29" ht="48" outlineLevel="5" thickBot="1">
      <c r="A259" s="48" t="s">
        <v>384</v>
      </c>
      <c r="B259" s="52">
        <v>951</v>
      </c>
      <c r="C259" s="53" t="s">
        <v>248</v>
      </c>
      <c r="D259" s="53" t="s">
        <v>297</v>
      </c>
      <c r="E259" s="53" t="s">
        <v>386</v>
      </c>
      <c r="F259" s="53"/>
      <c r="G259" s="112">
        <v>0</v>
      </c>
      <c r="H259" s="138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43"/>
      <c r="Y259" s="126"/>
      <c r="Z259" s="112">
        <v>0</v>
      </c>
      <c r="AA259" s="110">
        <v>0</v>
      </c>
      <c r="AB259" s="192"/>
      <c r="AC259" s="192"/>
    </row>
    <row r="260" spans="1:29" ht="48" outlineLevel="5" thickBot="1">
      <c r="A260" s="5" t="s">
        <v>247</v>
      </c>
      <c r="B260" s="17">
        <v>951</v>
      </c>
      <c r="C260" s="6" t="s">
        <v>248</v>
      </c>
      <c r="D260" s="6" t="s">
        <v>298</v>
      </c>
      <c r="E260" s="6" t="s">
        <v>5</v>
      </c>
      <c r="F260" s="6"/>
      <c r="G260" s="113">
        <f>G261</f>
        <v>600.706</v>
      </c>
      <c r="H260" s="138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43"/>
      <c r="Y260" s="126"/>
      <c r="Z260" s="113">
        <f>Z261</f>
        <v>599.617</v>
      </c>
      <c r="AA260" s="110">
        <f t="shared" si="35"/>
        <v>99.81871331400052</v>
      </c>
      <c r="AB260" s="192"/>
      <c r="AC260" s="192"/>
    </row>
    <row r="261" spans="1:29" ht="18.75" customHeight="1" outlineLevel="5" thickBot="1">
      <c r="A261" s="115" t="s">
        <v>100</v>
      </c>
      <c r="B261" s="116">
        <v>951</v>
      </c>
      <c r="C261" s="117" t="s">
        <v>248</v>
      </c>
      <c r="D261" s="117" t="s">
        <v>298</v>
      </c>
      <c r="E261" s="117" t="s">
        <v>95</v>
      </c>
      <c r="F261" s="117"/>
      <c r="G261" s="122">
        <f>G262</f>
        <v>600.706</v>
      </c>
      <c r="H261" s="163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4"/>
      <c r="Y261" s="162"/>
      <c r="Z261" s="122">
        <f>Z262</f>
        <v>599.617</v>
      </c>
      <c r="AA261" s="110">
        <f t="shared" si="35"/>
        <v>99.81871331400052</v>
      </c>
      <c r="AB261" s="192"/>
      <c r="AC261" s="192"/>
    </row>
    <row r="262" spans="1:29" ht="32.25" outlineLevel="5" thickBot="1">
      <c r="A262" s="48" t="s">
        <v>101</v>
      </c>
      <c r="B262" s="52">
        <v>951</v>
      </c>
      <c r="C262" s="53" t="s">
        <v>248</v>
      </c>
      <c r="D262" s="53" t="s">
        <v>298</v>
      </c>
      <c r="E262" s="53" t="s">
        <v>96</v>
      </c>
      <c r="F262" s="53"/>
      <c r="G262" s="112">
        <v>600.706</v>
      </c>
      <c r="H262" s="138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43"/>
      <c r="Y262" s="126"/>
      <c r="Z262" s="94">
        <v>599.617</v>
      </c>
      <c r="AA262" s="110">
        <f t="shared" si="35"/>
        <v>99.81871331400052</v>
      </c>
      <c r="AB262" s="192"/>
      <c r="AC262" s="192"/>
    </row>
    <row r="263" spans="1:29" ht="48" outlineLevel="5" thickBot="1">
      <c r="A263" s="5" t="s">
        <v>409</v>
      </c>
      <c r="B263" s="17">
        <v>951</v>
      </c>
      <c r="C263" s="6" t="s">
        <v>248</v>
      </c>
      <c r="D263" s="6" t="s">
        <v>408</v>
      </c>
      <c r="E263" s="6" t="s">
        <v>5</v>
      </c>
      <c r="F263" s="6"/>
      <c r="G263" s="113">
        <f>G264</f>
        <v>827.985</v>
      </c>
      <c r="H263" s="138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43"/>
      <c r="Y263" s="126"/>
      <c r="Z263" s="113">
        <f>Z264</f>
        <v>0</v>
      </c>
      <c r="AA263" s="110">
        <f t="shared" si="35"/>
        <v>0</v>
      </c>
      <c r="AB263" s="192"/>
      <c r="AC263" s="192"/>
    </row>
    <row r="264" spans="1:29" ht="32.25" outlineLevel="5" thickBot="1">
      <c r="A264" s="115" t="s">
        <v>100</v>
      </c>
      <c r="B264" s="116">
        <v>951</v>
      </c>
      <c r="C264" s="117" t="s">
        <v>248</v>
      </c>
      <c r="D264" s="117" t="s">
        <v>408</v>
      </c>
      <c r="E264" s="117" t="s">
        <v>95</v>
      </c>
      <c r="F264" s="117"/>
      <c r="G264" s="122">
        <f>G265</f>
        <v>827.985</v>
      </c>
      <c r="H264" s="163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4"/>
      <c r="Y264" s="162"/>
      <c r="Z264" s="122">
        <f>Z265</f>
        <v>0</v>
      </c>
      <c r="AA264" s="110">
        <f t="shared" si="35"/>
        <v>0</v>
      </c>
      <c r="AB264" s="192"/>
      <c r="AC264" s="192"/>
    </row>
    <row r="265" spans="1:29" ht="32.25" outlineLevel="5" thickBot="1">
      <c r="A265" s="48" t="s">
        <v>368</v>
      </c>
      <c r="B265" s="52">
        <v>951</v>
      </c>
      <c r="C265" s="53" t="s">
        <v>248</v>
      </c>
      <c r="D265" s="53" t="s">
        <v>408</v>
      </c>
      <c r="E265" s="53" t="s">
        <v>367</v>
      </c>
      <c r="F265" s="53"/>
      <c r="G265" s="112">
        <v>827.985</v>
      </c>
      <c r="H265" s="138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43"/>
      <c r="Y265" s="126"/>
      <c r="Z265" s="112">
        <v>0</v>
      </c>
      <c r="AA265" s="110">
        <f t="shared" si="35"/>
        <v>0</v>
      </c>
      <c r="AB265" s="192"/>
      <c r="AC265" s="192"/>
    </row>
    <row r="266" spans="1:29" ht="48" outlineLevel="5" thickBot="1">
      <c r="A266" s="5" t="s">
        <v>410</v>
      </c>
      <c r="B266" s="17">
        <v>951</v>
      </c>
      <c r="C266" s="6" t="s">
        <v>248</v>
      </c>
      <c r="D266" s="6" t="s">
        <v>411</v>
      </c>
      <c r="E266" s="6" t="s">
        <v>5</v>
      </c>
      <c r="F266" s="6"/>
      <c r="G266" s="113">
        <f>G267</f>
        <v>3311</v>
      </c>
      <c r="H266" s="138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43"/>
      <c r="Y266" s="126"/>
      <c r="Z266" s="113">
        <f>Z267</f>
        <v>0</v>
      </c>
      <c r="AA266" s="110">
        <f t="shared" si="35"/>
        <v>0</v>
      </c>
      <c r="AB266" s="192"/>
      <c r="AC266" s="192"/>
    </row>
    <row r="267" spans="1:29" ht="32.25" outlineLevel="5" thickBot="1">
      <c r="A267" s="115" t="s">
        <v>100</v>
      </c>
      <c r="B267" s="116">
        <v>951</v>
      </c>
      <c r="C267" s="117" t="s">
        <v>248</v>
      </c>
      <c r="D267" s="117" t="s">
        <v>411</v>
      </c>
      <c r="E267" s="117" t="s">
        <v>95</v>
      </c>
      <c r="F267" s="117"/>
      <c r="G267" s="122">
        <f>G268</f>
        <v>3311</v>
      </c>
      <c r="H267" s="163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4"/>
      <c r="Y267" s="162"/>
      <c r="Z267" s="122">
        <f>Z268</f>
        <v>0</v>
      </c>
      <c r="AA267" s="110">
        <f t="shared" si="35"/>
        <v>0</v>
      </c>
      <c r="AB267" s="192"/>
      <c r="AC267" s="192"/>
    </row>
    <row r="268" spans="1:29" ht="32.25" outlineLevel="5" thickBot="1">
      <c r="A268" s="48" t="s">
        <v>368</v>
      </c>
      <c r="B268" s="52">
        <v>951</v>
      </c>
      <c r="C268" s="53" t="s">
        <v>248</v>
      </c>
      <c r="D268" s="53" t="s">
        <v>411</v>
      </c>
      <c r="E268" s="53" t="s">
        <v>367</v>
      </c>
      <c r="F268" s="53"/>
      <c r="G268" s="112">
        <v>3311</v>
      </c>
      <c r="H268" s="138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43"/>
      <c r="Y268" s="126"/>
      <c r="Z268" s="112">
        <v>0</v>
      </c>
      <c r="AA268" s="110">
        <f t="shared" si="35"/>
        <v>0</v>
      </c>
      <c r="AB268" s="192"/>
      <c r="AC268" s="192"/>
    </row>
    <row r="269" spans="1:29" ht="48" outlineLevel="5" thickBot="1">
      <c r="A269" s="5" t="s">
        <v>428</v>
      </c>
      <c r="B269" s="17">
        <v>951</v>
      </c>
      <c r="C269" s="6" t="s">
        <v>248</v>
      </c>
      <c r="D269" s="6" t="s">
        <v>426</v>
      </c>
      <c r="E269" s="6" t="s">
        <v>5</v>
      </c>
      <c r="F269" s="53"/>
      <c r="G269" s="113">
        <f>G270</f>
        <v>1193.173</v>
      </c>
      <c r="H269" s="138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43"/>
      <c r="Y269" s="126"/>
      <c r="Z269" s="113">
        <f>Z270</f>
        <v>0</v>
      </c>
      <c r="AA269" s="110">
        <f aca="true" t="shared" si="40" ref="AA269:AA332">Z269/G269*100</f>
        <v>0</v>
      </c>
      <c r="AB269" s="192"/>
      <c r="AC269" s="192"/>
    </row>
    <row r="270" spans="1:29" ht="32.25" outlineLevel="5" thickBot="1">
      <c r="A270" s="115" t="s">
        <v>100</v>
      </c>
      <c r="B270" s="116">
        <v>951</v>
      </c>
      <c r="C270" s="117" t="s">
        <v>248</v>
      </c>
      <c r="D270" s="117" t="s">
        <v>426</v>
      </c>
      <c r="E270" s="117" t="s">
        <v>95</v>
      </c>
      <c r="F270" s="117"/>
      <c r="G270" s="122">
        <f>G271</f>
        <v>1193.173</v>
      </c>
      <c r="H270" s="163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4"/>
      <c r="Y270" s="162"/>
      <c r="Z270" s="122">
        <f>Z271</f>
        <v>0</v>
      </c>
      <c r="AA270" s="110">
        <f t="shared" si="40"/>
        <v>0</v>
      </c>
      <c r="AB270" s="192"/>
      <c r="AC270" s="192"/>
    </row>
    <row r="271" spans="1:29" ht="32.25" outlineLevel="5" thickBot="1">
      <c r="A271" s="48" t="s">
        <v>368</v>
      </c>
      <c r="B271" s="52">
        <v>951</v>
      </c>
      <c r="C271" s="53" t="s">
        <v>248</v>
      </c>
      <c r="D271" s="53" t="s">
        <v>426</v>
      </c>
      <c r="E271" s="53" t="s">
        <v>367</v>
      </c>
      <c r="F271" s="53"/>
      <c r="G271" s="112">
        <v>1193.173</v>
      </c>
      <c r="H271" s="138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43"/>
      <c r="Y271" s="126"/>
      <c r="Z271" s="112">
        <v>0</v>
      </c>
      <c r="AA271" s="110">
        <f t="shared" si="40"/>
        <v>0</v>
      </c>
      <c r="AB271" s="192"/>
      <c r="AC271" s="192"/>
    </row>
    <row r="272" spans="1:29" ht="63.75" outlineLevel="5" thickBot="1">
      <c r="A272" s="5" t="s">
        <v>429</v>
      </c>
      <c r="B272" s="17">
        <v>951</v>
      </c>
      <c r="C272" s="6" t="s">
        <v>248</v>
      </c>
      <c r="D272" s="6" t="s">
        <v>427</v>
      </c>
      <c r="E272" s="6" t="s">
        <v>5</v>
      </c>
      <c r="F272" s="53"/>
      <c r="G272" s="113">
        <f>G273</f>
        <v>4771.96</v>
      </c>
      <c r="H272" s="138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43"/>
      <c r="Y272" s="126"/>
      <c r="Z272" s="113">
        <f>Z273</f>
        <v>0</v>
      </c>
      <c r="AA272" s="110">
        <f t="shared" si="40"/>
        <v>0</v>
      </c>
      <c r="AB272" s="192"/>
      <c r="AC272" s="192"/>
    </row>
    <row r="273" spans="1:29" ht="32.25" outlineLevel="5" thickBot="1">
      <c r="A273" s="115" t="s">
        <v>100</v>
      </c>
      <c r="B273" s="116">
        <v>951</v>
      </c>
      <c r="C273" s="117" t="s">
        <v>248</v>
      </c>
      <c r="D273" s="117" t="s">
        <v>427</v>
      </c>
      <c r="E273" s="117" t="s">
        <v>95</v>
      </c>
      <c r="F273" s="117"/>
      <c r="G273" s="122">
        <f>G274</f>
        <v>4771.96</v>
      </c>
      <c r="H273" s="163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4"/>
      <c r="Y273" s="162"/>
      <c r="Z273" s="122">
        <f>Z274</f>
        <v>0</v>
      </c>
      <c r="AA273" s="110">
        <f t="shared" si="40"/>
        <v>0</v>
      </c>
      <c r="AB273" s="192"/>
      <c r="AC273" s="192"/>
    </row>
    <row r="274" spans="1:29" ht="16.5" outlineLevel="5" thickBot="1">
      <c r="A274" s="48"/>
      <c r="B274" s="52">
        <v>951</v>
      </c>
      <c r="C274" s="53" t="s">
        <v>248</v>
      </c>
      <c r="D274" s="53" t="s">
        <v>427</v>
      </c>
      <c r="E274" s="53" t="s">
        <v>367</v>
      </c>
      <c r="F274" s="53"/>
      <c r="G274" s="112">
        <v>4771.96</v>
      </c>
      <c r="H274" s="138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43"/>
      <c r="Y274" s="126"/>
      <c r="Z274" s="112">
        <v>0</v>
      </c>
      <c r="AA274" s="110">
        <f t="shared" si="40"/>
        <v>0</v>
      </c>
      <c r="AB274" s="192"/>
      <c r="AC274" s="192"/>
    </row>
    <row r="275" spans="1:29" ht="16.5" customHeight="1" outlineLevel="5" thickBot="1">
      <c r="A275" s="8" t="s">
        <v>33</v>
      </c>
      <c r="B275" s="15">
        <v>951</v>
      </c>
      <c r="C275" s="9" t="s">
        <v>12</v>
      </c>
      <c r="D275" s="9" t="s">
        <v>261</v>
      </c>
      <c r="E275" s="9" t="s">
        <v>5</v>
      </c>
      <c r="F275" s="9"/>
      <c r="G275" s="140">
        <f>G287+G276</f>
        <v>15.722</v>
      </c>
      <c r="H275" s="138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43"/>
      <c r="Y275" s="126"/>
      <c r="Z275" s="140">
        <f>Z287+Z276</f>
        <v>0.361</v>
      </c>
      <c r="AA275" s="110">
        <f t="shared" si="40"/>
        <v>2.2961455285587076</v>
      </c>
      <c r="AB275" s="192"/>
      <c r="AC275" s="192"/>
    </row>
    <row r="276" spans="1:29" ht="32.25" outlineLevel="5" thickBot="1">
      <c r="A276" s="69" t="s">
        <v>135</v>
      </c>
      <c r="B276" s="15">
        <v>951</v>
      </c>
      <c r="C276" s="9" t="s">
        <v>12</v>
      </c>
      <c r="D276" s="9" t="s">
        <v>262</v>
      </c>
      <c r="E276" s="9" t="s">
        <v>5</v>
      </c>
      <c r="F276" s="9"/>
      <c r="G276" s="140">
        <f>G277</f>
        <v>15.722</v>
      </c>
      <c r="H276" s="138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43"/>
      <c r="Y276" s="126"/>
      <c r="Z276" s="140">
        <f>Z277</f>
        <v>0.361</v>
      </c>
      <c r="AA276" s="110">
        <f t="shared" si="40"/>
        <v>2.2961455285587076</v>
      </c>
      <c r="AB276" s="192"/>
      <c r="AC276" s="192"/>
    </row>
    <row r="277" spans="1:29" ht="32.25" outlineLevel="5" thickBot="1">
      <c r="A277" s="69" t="s">
        <v>136</v>
      </c>
      <c r="B277" s="15">
        <v>951</v>
      </c>
      <c r="C277" s="9" t="s">
        <v>12</v>
      </c>
      <c r="D277" s="9" t="s">
        <v>263</v>
      </c>
      <c r="E277" s="9" t="s">
        <v>5</v>
      </c>
      <c r="F277" s="9"/>
      <c r="G277" s="140">
        <f>G278+G284</f>
        <v>15.722</v>
      </c>
      <c r="H277" s="138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43"/>
      <c r="Y277" s="126"/>
      <c r="Z277" s="140">
        <f>Z278+Z284</f>
        <v>0.361</v>
      </c>
      <c r="AA277" s="110">
        <f t="shared" si="40"/>
        <v>2.2961455285587076</v>
      </c>
      <c r="AB277" s="192"/>
      <c r="AC277" s="192"/>
    </row>
    <row r="278" spans="1:29" ht="48" outlineLevel="5" thickBot="1">
      <c r="A278" s="71" t="s">
        <v>197</v>
      </c>
      <c r="B278" s="50">
        <v>951</v>
      </c>
      <c r="C278" s="51" t="s">
        <v>12</v>
      </c>
      <c r="D278" s="51" t="s">
        <v>299</v>
      </c>
      <c r="E278" s="51" t="s">
        <v>5</v>
      </c>
      <c r="F278" s="51"/>
      <c r="G278" s="136">
        <f>G279+G282</f>
        <v>0.722</v>
      </c>
      <c r="H278" s="138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43"/>
      <c r="Y278" s="126"/>
      <c r="Z278" s="136">
        <f>Z279+Z282</f>
        <v>0.361</v>
      </c>
      <c r="AA278" s="110">
        <f t="shared" si="40"/>
        <v>50</v>
      </c>
      <c r="AB278" s="192"/>
      <c r="AC278" s="192"/>
    </row>
    <row r="279" spans="1:29" ht="32.25" outlineLevel="5" thickBot="1">
      <c r="A279" s="5" t="s">
        <v>94</v>
      </c>
      <c r="B279" s="17">
        <v>951</v>
      </c>
      <c r="C279" s="6" t="s">
        <v>12</v>
      </c>
      <c r="D279" s="6" t="s">
        <v>299</v>
      </c>
      <c r="E279" s="6" t="s">
        <v>91</v>
      </c>
      <c r="F279" s="6"/>
      <c r="G279" s="113">
        <f>G280+G281</f>
        <v>0.61</v>
      </c>
      <c r="H279" s="138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43"/>
      <c r="Y279" s="126"/>
      <c r="Z279" s="113">
        <f>Z280+Z281</f>
        <v>0.306</v>
      </c>
      <c r="AA279" s="110">
        <f t="shared" si="40"/>
        <v>50.1639344262295</v>
      </c>
      <c r="AB279" s="192"/>
      <c r="AC279" s="192"/>
    </row>
    <row r="280" spans="1:29" ht="19.5" customHeight="1" outlineLevel="5" thickBot="1">
      <c r="A280" s="48" t="s">
        <v>258</v>
      </c>
      <c r="B280" s="52">
        <v>951</v>
      </c>
      <c r="C280" s="53" t="s">
        <v>12</v>
      </c>
      <c r="D280" s="53" t="s">
        <v>299</v>
      </c>
      <c r="E280" s="53" t="s">
        <v>92</v>
      </c>
      <c r="F280" s="53"/>
      <c r="G280" s="112">
        <v>0.47</v>
      </c>
      <c r="H280" s="138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43"/>
      <c r="Y280" s="126"/>
      <c r="Z280" s="94">
        <v>0.235</v>
      </c>
      <c r="AA280" s="110">
        <f t="shared" si="40"/>
        <v>50</v>
      </c>
      <c r="AB280" s="192"/>
      <c r="AC280" s="192"/>
    </row>
    <row r="281" spans="1:29" ht="48" outlineLevel="5" thickBot="1">
      <c r="A281" s="48" t="s">
        <v>253</v>
      </c>
      <c r="B281" s="52">
        <v>951</v>
      </c>
      <c r="C281" s="53" t="s">
        <v>12</v>
      </c>
      <c r="D281" s="53" t="s">
        <v>299</v>
      </c>
      <c r="E281" s="53" t="s">
        <v>254</v>
      </c>
      <c r="F281" s="53"/>
      <c r="G281" s="112">
        <v>0.14</v>
      </c>
      <c r="H281" s="138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43"/>
      <c r="Y281" s="126"/>
      <c r="Z281" s="94">
        <v>0.071</v>
      </c>
      <c r="AA281" s="110">
        <f t="shared" si="40"/>
        <v>50.7142857142857</v>
      </c>
      <c r="AB281" s="192"/>
      <c r="AC281" s="192"/>
    </row>
    <row r="282" spans="1:29" ht="32.25" outlineLevel="5" thickBot="1">
      <c r="A282" s="5" t="s">
        <v>100</v>
      </c>
      <c r="B282" s="17">
        <v>951</v>
      </c>
      <c r="C282" s="6" t="s">
        <v>12</v>
      </c>
      <c r="D282" s="6" t="s">
        <v>299</v>
      </c>
      <c r="E282" s="6" t="s">
        <v>95</v>
      </c>
      <c r="F282" s="6"/>
      <c r="G282" s="113">
        <f>G283</f>
        <v>0.112</v>
      </c>
      <c r="H282" s="138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43"/>
      <c r="Y282" s="126"/>
      <c r="Z282" s="113">
        <f>Z283</f>
        <v>0.055</v>
      </c>
      <c r="AA282" s="110">
        <f t="shared" si="40"/>
        <v>49.107142857142854</v>
      </c>
      <c r="AB282" s="192"/>
      <c r="AC282" s="192"/>
    </row>
    <row r="283" spans="1:29" ht="32.25" outlineLevel="5" thickBot="1">
      <c r="A283" s="48" t="s">
        <v>101</v>
      </c>
      <c r="B283" s="52">
        <v>951</v>
      </c>
      <c r="C283" s="53" t="s">
        <v>12</v>
      </c>
      <c r="D283" s="53" t="s">
        <v>299</v>
      </c>
      <c r="E283" s="53" t="s">
        <v>96</v>
      </c>
      <c r="F283" s="53"/>
      <c r="G283" s="112">
        <v>0.112</v>
      </c>
      <c r="H283" s="138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43"/>
      <c r="Y283" s="126"/>
      <c r="Z283" s="94">
        <v>0.055</v>
      </c>
      <c r="AA283" s="110">
        <f t="shared" si="40"/>
        <v>49.107142857142854</v>
      </c>
      <c r="AB283" s="192"/>
      <c r="AC283" s="192"/>
    </row>
    <row r="284" spans="1:29" ht="18.75" customHeight="1" outlineLevel="5" thickBot="1">
      <c r="A284" s="54" t="s">
        <v>217</v>
      </c>
      <c r="B284" s="50">
        <v>951</v>
      </c>
      <c r="C284" s="51" t="s">
        <v>12</v>
      </c>
      <c r="D284" s="51" t="s">
        <v>300</v>
      </c>
      <c r="E284" s="51" t="s">
        <v>5</v>
      </c>
      <c r="F284" s="51"/>
      <c r="G284" s="136">
        <f>G285</f>
        <v>15</v>
      </c>
      <c r="H284" s="138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43"/>
      <c r="Y284" s="126"/>
      <c r="Z284" s="136">
        <f>Z285</f>
        <v>0</v>
      </c>
      <c r="AA284" s="110">
        <f t="shared" si="40"/>
        <v>0</v>
      </c>
      <c r="AB284" s="192"/>
      <c r="AC284" s="192"/>
    </row>
    <row r="285" spans="1:29" ht="18.75" customHeight="1" outlineLevel="5" thickBot="1">
      <c r="A285" s="5" t="s">
        <v>100</v>
      </c>
      <c r="B285" s="17">
        <v>951</v>
      </c>
      <c r="C285" s="6" t="s">
        <v>12</v>
      </c>
      <c r="D285" s="6" t="s">
        <v>300</v>
      </c>
      <c r="E285" s="6" t="s">
        <v>95</v>
      </c>
      <c r="F285" s="6"/>
      <c r="G285" s="113">
        <f>G286</f>
        <v>15</v>
      </c>
      <c r="H285" s="138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43"/>
      <c r="Y285" s="126"/>
      <c r="Z285" s="113">
        <f>Z286</f>
        <v>0</v>
      </c>
      <c r="AA285" s="110">
        <f t="shared" si="40"/>
        <v>0</v>
      </c>
      <c r="AB285" s="192"/>
      <c r="AC285" s="192"/>
    </row>
    <row r="286" spans="1:29" ht="32.25" outlineLevel="5" thickBot="1">
      <c r="A286" s="48" t="s">
        <v>101</v>
      </c>
      <c r="B286" s="52">
        <v>951</v>
      </c>
      <c r="C286" s="53" t="s">
        <v>12</v>
      </c>
      <c r="D286" s="53" t="s">
        <v>300</v>
      </c>
      <c r="E286" s="53" t="s">
        <v>96</v>
      </c>
      <c r="F286" s="53"/>
      <c r="G286" s="112">
        <v>15</v>
      </c>
      <c r="H286" s="138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43"/>
      <c r="Y286" s="126"/>
      <c r="Z286" s="112">
        <v>0</v>
      </c>
      <c r="AA286" s="110">
        <f t="shared" si="40"/>
        <v>0</v>
      </c>
      <c r="AB286" s="192"/>
      <c r="AC286" s="192"/>
    </row>
    <row r="287" spans="1:29" ht="16.5" outlineLevel="5" thickBot="1">
      <c r="A287" s="11" t="s">
        <v>158</v>
      </c>
      <c r="B287" s="15">
        <v>951</v>
      </c>
      <c r="C287" s="10" t="s">
        <v>12</v>
      </c>
      <c r="D287" s="10" t="s">
        <v>261</v>
      </c>
      <c r="E287" s="10" t="s">
        <v>5</v>
      </c>
      <c r="F287" s="10"/>
      <c r="G287" s="133">
        <f>G288</f>
        <v>0</v>
      </c>
      <c r="H287" s="138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43"/>
      <c r="Y287" s="126"/>
      <c r="Z287" s="133">
        <f>Z288</f>
        <v>0</v>
      </c>
      <c r="AA287" s="110">
        <v>0</v>
      </c>
      <c r="AB287" s="192"/>
      <c r="AC287" s="192"/>
    </row>
    <row r="288" spans="1:29" ht="32.25" outlineLevel="5" thickBot="1">
      <c r="A288" s="8" t="s">
        <v>230</v>
      </c>
      <c r="B288" s="15">
        <v>951</v>
      </c>
      <c r="C288" s="9" t="s">
        <v>12</v>
      </c>
      <c r="D288" s="9" t="s">
        <v>296</v>
      </c>
      <c r="E288" s="9" t="s">
        <v>5</v>
      </c>
      <c r="F288" s="9"/>
      <c r="G288" s="140">
        <f>G289</f>
        <v>0</v>
      </c>
      <c r="H288" s="138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43"/>
      <c r="Y288" s="126"/>
      <c r="Z288" s="140">
        <f>Z289</f>
        <v>0</v>
      </c>
      <c r="AA288" s="110">
        <v>0</v>
      </c>
      <c r="AB288" s="192"/>
      <c r="AC288" s="192"/>
    </row>
    <row r="289" spans="1:29" ht="48" outlineLevel="5" thickBot="1">
      <c r="A289" s="54" t="s">
        <v>213</v>
      </c>
      <c r="B289" s="50">
        <v>951</v>
      </c>
      <c r="C289" s="51" t="s">
        <v>12</v>
      </c>
      <c r="D289" s="51" t="s">
        <v>297</v>
      </c>
      <c r="E289" s="51" t="s">
        <v>5</v>
      </c>
      <c r="F289" s="51"/>
      <c r="G289" s="136">
        <f>G290</f>
        <v>0</v>
      </c>
      <c r="H289" s="138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43"/>
      <c r="Y289" s="126"/>
      <c r="Z289" s="136">
        <f>Z290</f>
        <v>0</v>
      </c>
      <c r="AA289" s="110">
        <v>0</v>
      </c>
      <c r="AB289" s="192"/>
      <c r="AC289" s="192"/>
    </row>
    <row r="290" spans="1:29" ht="15.75" customHeight="1" outlineLevel="5" thickBot="1">
      <c r="A290" s="5" t="s">
        <v>100</v>
      </c>
      <c r="B290" s="17">
        <v>951</v>
      </c>
      <c r="C290" s="6" t="s">
        <v>12</v>
      </c>
      <c r="D290" s="6" t="s">
        <v>297</v>
      </c>
      <c r="E290" s="6" t="s">
        <v>95</v>
      </c>
      <c r="F290" s="6"/>
      <c r="G290" s="113">
        <f>G291</f>
        <v>0</v>
      </c>
      <c r="H290" s="138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43"/>
      <c r="Y290" s="126"/>
      <c r="Z290" s="113">
        <f>Z291</f>
        <v>0</v>
      </c>
      <c r="AA290" s="110">
        <v>0</v>
      </c>
      <c r="AB290" s="192"/>
      <c r="AC290" s="192"/>
    </row>
    <row r="291" spans="1:29" ht="32.25" outlineLevel="5" thickBot="1">
      <c r="A291" s="48" t="s">
        <v>101</v>
      </c>
      <c r="B291" s="52">
        <v>951</v>
      </c>
      <c r="C291" s="53" t="s">
        <v>12</v>
      </c>
      <c r="D291" s="53" t="s">
        <v>297</v>
      </c>
      <c r="E291" s="53" t="s">
        <v>96</v>
      </c>
      <c r="F291" s="53"/>
      <c r="G291" s="112">
        <v>0</v>
      </c>
      <c r="H291" s="138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43"/>
      <c r="Y291" s="126"/>
      <c r="Z291" s="112">
        <v>0</v>
      </c>
      <c r="AA291" s="110">
        <v>0</v>
      </c>
      <c r="AB291" s="192"/>
      <c r="AC291" s="192"/>
    </row>
    <row r="292" spans="1:29" ht="19.5" outlineLevel="5" thickBot="1">
      <c r="A292" s="66" t="s">
        <v>47</v>
      </c>
      <c r="B292" s="14">
        <v>951</v>
      </c>
      <c r="C292" s="12" t="s">
        <v>46</v>
      </c>
      <c r="D292" s="12" t="s">
        <v>261</v>
      </c>
      <c r="E292" s="12" t="s">
        <v>5</v>
      </c>
      <c r="F292" s="12"/>
      <c r="G292" s="127">
        <f>G293+G299+G304</f>
        <v>13375</v>
      </c>
      <c r="H292" s="138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43"/>
      <c r="Y292" s="126"/>
      <c r="Z292" s="127">
        <f>Z293+Z299+Z304</f>
        <v>10441.547999999999</v>
      </c>
      <c r="AA292" s="110">
        <f t="shared" si="40"/>
        <v>78.06764859813083</v>
      </c>
      <c r="AB292" s="192"/>
      <c r="AC292" s="192"/>
    </row>
    <row r="293" spans="1:29" ht="16.5" outlineLevel="5" thickBot="1">
      <c r="A293" s="79" t="s">
        <v>387</v>
      </c>
      <c r="B293" s="14">
        <v>951</v>
      </c>
      <c r="C293" s="26" t="s">
        <v>388</v>
      </c>
      <c r="D293" s="26" t="s">
        <v>261</v>
      </c>
      <c r="E293" s="26" t="s">
        <v>5</v>
      </c>
      <c r="F293" s="26"/>
      <c r="G293" s="167">
        <f>G294</f>
        <v>11645</v>
      </c>
      <c r="H293" s="138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43"/>
      <c r="Y293" s="126"/>
      <c r="Z293" s="167">
        <f>Z294</f>
        <v>9076.837</v>
      </c>
      <c r="AA293" s="110">
        <f t="shared" si="40"/>
        <v>77.94621726062687</v>
      </c>
      <c r="AB293" s="192"/>
      <c r="AC293" s="192"/>
    </row>
    <row r="294" spans="1:29" ht="32.25" outlineLevel="4" thickBot="1">
      <c r="A294" s="46" t="s">
        <v>205</v>
      </c>
      <c r="B294" s="15">
        <v>951</v>
      </c>
      <c r="C294" s="9" t="s">
        <v>388</v>
      </c>
      <c r="D294" s="9" t="s">
        <v>301</v>
      </c>
      <c r="E294" s="9" t="s">
        <v>5</v>
      </c>
      <c r="F294" s="9"/>
      <c r="G294" s="140">
        <f>G295</f>
        <v>11645</v>
      </c>
      <c r="H294" s="134">
        <f aca="true" t="shared" si="41" ref="H294:X294">H295+H297</f>
        <v>0</v>
      </c>
      <c r="I294" s="134">
        <f t="shared" si="41"/>
        <v>0</v>
      </c>
      <c r="J294" s="134">
        <f t="shared" si="41"/>
        <v>0</v>
      </c>
      <c r="K294" s="134">
        <f t="shared" si="41"/>
        <v>0</v>
      </c>
      <c r="L294" s="134">
        <f t="shared" si="41"/>
        <v>0</v>
      </c>
      <c r="M294" s="134">
        <f t="shared" si="41"/>
        <v>0</v>
      </c>
      <c r="N294" s="134">
        <f t="shared" si="41"/>
        <v>0</v>
      </c>
      <c r="O294" s="134">
        <f t="shared" si="41"/>
        <v>0</v>
      </c>
      <c r="P294" s="134">
        <f t="shared" si="41"/>
        <v>0</v>
      </c>
      <c r="Q294" s="134">
        <f t="shared" si="41"/>
        <v>0</v>
      </c>
      <c r="R294" s="134">
        <f t="shared" si="41"/>
        <v>0</v>
      </c>
      <c r="S294" s="134">
        <f t="shared" si="41"/>
        <v>0</v>
      </c>
      <c r="T294" s="134">
        <f t="shared" si="41"/>
        <v>0</v>
      </c>
      <c r="U294" s="134">
        <f t="shared" si="41"/>
        <v>0</v>
      </c>
      <c r="V294" s="134">
        <f t="shared" si="41"/>
        <v>0</v>
      </c>
      <c r="W294" s="134">
        <f t="shared" si="41"/>
        <v>0</v>
      </c>
      <c r="X294" s="134">
        <f t="shared" si="41"/>
        <v>5000</v>
      </c>
      <c r="Y294" s="126" t="e">
        <f>X294/G288*100</f>
        <v>#DIV/0!</v>
      </c>
      <c r="Z294" s="140">
        <f>Z295</f>
        <v>9076.837</v>
      </c>
      <c r="AA294" s="110">
        <f t="shared" si="40"/>
        <v>77.94621726062687</v>
      </c>
      <c r="AB294" s="192"/>
      <c r="AC294" s="192"/>
    </row>
    <row r="295" spans="1:29" ht="33" customHeight="1" outlineLevel="5" thickBot="1">
      <c r="A295" s="80" t="s">
        <v>159</v>
      </c>
      <c r="B295" s="86">
        <v>951</v>
      </c>
      <c r="C295" s="51" t="s">
        <v>388</v>
      </c>
      <c r="D295" s="51" t="s">
        <v>302</v>
      </c>
      <c r="E295" s="51" t="s">
        <v>5</v>
      </c>
      <c r="F295" s="55"/>
      <c r="G295" s="136">
        <f>G296</f>
        <v>11645</v>
      </c>
      <c r="H295" s="141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39"/>
      <c r="X295" s="142">
        <v>0</v>
      </c>
      <c r="Y295" s="126" t="e">
        <f>X295/G289*100</f>
        <v>#DIV/0!</v>
      </c>
      <c r="Z295" s="136">
        <f>Z296</f>
        <v>9076.837</v>
      </c>
      <c r="AA295" s="110">
        <f t="shared" si="40"/>
        <v>77.94621726062687</v>
      </c>
      <c r="AB295" s="192"/>
      <c r="AC295" s="192"/>
    </row>
    <row r="296" spans="1:29" ht="22.5" customHeight="1" outlineLevel="5" thickBot="1">
      <c r="A296" s="5" t="s">
        <v>120</v>
      </c>
      <c r="B296" s="17">
        <v>951</v>
      </c>
      <c r="C296" s="6" t="s">
        <v>388</v>
      </c>
      <c r="D296" s="6" t="s">
        <v>302</v>
      </c>
      <c r="E296" s="6" t="s">
        <v>5</v>
      </c>
      <c r="F296" s="44"/>
      <c r="G296" s="113">
        <f>G297+G298</f>
        <v>11645</v>
      </c>
      <c r="H296" s="141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39"/>
      <c r="X296" s="142"/>
      <c r="Y296" s="126"/>
      <c r="Z296" s="113">
        <f>Z297+Z298</f>
        <v>9076.837</v>
      </c>
      <c r="AA296" s="110">
        <f t="shared" si="40"/>
        <v>77.94621726062687</v>
      </c>
      <c r="AB296" s="192"/>
      <c r="AC296" s="192"/>
    </row>
    <row r="297" spans="1:29" ht="48" outlineLevel="5" thickBot="1">
      <c r="A297" s="56" t="s">
        <v>206</v>
      </c>
      <c r="B297" s="87">
        <v>951</v>
      </c>
      <c r="C297" s="53" t="s">
        <v>388</v>
      </c>
      <c r="D297" s="53" t="s">
        <v>302</v>
      </c>
      <c r="E297" s="53" t="s">
        <v>89</v>
      </c>
      <c r="F297" s="57"/>
      <c r="G297" s="112">
        <v>11645</v>
      </c>
      <c r="H297" s="141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39"/>
      <c r="X297" s="142">
        <v>5000</v>
      </c>
      <c r="Y297" s="126" t="e">
        <f>X297/G291*100</f>
        <v>#DIV/0!</v>
      </c>
      <c r="Z297" s="112">
        <v>9076.837</v>
      </c>
      <c r="AA297" s="110">
        <f t="shared" si="40"/>
        <v>77.94621726062687</v>
      </c>
      <c r="AB297" s="192"/>
      <c r="AC297" s="192"/>
    </row>
    <row r="298" spans="1:29" ht="19.5" outlineLevel="5" thickBot="1">
      <c r="A298" s="56" t="s">
        <v>87</v>
      </c>
      <c r="B298" s="87">
        <v>951</v>
      </c>
      <c r="C298" s="53" t="s">
        <v>388</v>
      </c>
      <c r="D298" s="53" t="s">
        <v>354</v>
      </c>
      <c r="E298" s="53" t="s">
        <v>88</v>
      </c>
      <c r="F298" s="57"/>
      <c r="G298" s="112">
        <v>0</v>
      </c>
      <c r="H298" s="138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43"/>
      <c r="Y298" s="126"/>
      <c r="Z298" s="112">
        <v>0</v>
      </c>
      <c r="AA298" s="110">
        <v>0</v>
      </c>
      <c r="AB298" s="192"/>
      <c r="AC298" s="192"/>
    </row>
    <row r="299" spans="1:29" ht="32.25" outlineLevel="5" thickBot="1">
      <c r="A299" s="79" t="s">
        <v>58</v>
      </c>
      <c r="B299" s="14">
        <v>951</v>
      </c>
      <c r="C299" s="26" t="s">
        <v>57</v>
      </c>
      <c r="D299" s="26" t="s">
        <v>261</v>
      </c>
      <c r="E299" s="26" t="s">
        <v>5</v>
      </c>
      <c r="F299" s="26"/>
      <c r="G299" s="167">
        <f>G300</f>
        <v>30</v>
      </c>
      <c r="H299" s="138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43"/>
      <c r="Y299" s="126"/>
      <c r="Z299" s="167">
        <f>Z300</f>
        <v>25.9</v>
      </c>
      <c r="AA299" s="110">
        <f t="shared" si="40"/>
        <v>86.33333333333333</v>
      </c>
      <c r="AB299" s="192"/>
      <c r="AC299" s="192"/>
    </row>
    <row r="300" spans="1:29" ht="19.5" outlineLevel="6" thickBot="1">
      <c r="A300" s="8" t="s">
        <v>231</v>
      </c>
      <c r="B300" s="15">
        <v>951</v>
      </c>
      <c r="C300" s="9" t="s">
        <v>57</v>
      </c>
      <c r="D300" s="9" t="s">
        <v>303</v>
      </c>
      <c r="E300" s="9" t="s">
        <v>5</v>
      </c>
      <c r="F300" s="9"/>
      <c r="G300" s="140">
        <f>G301</f>
        <v>30</v>
      </c>
      <c r="H300" s="128">
        <f aca="true" t="shared" si="42" ref="H300:X300">H308+H313</f>
        <v>0</v>
      </c>
      <c r="I300" s="128">
        <f t="shared" si="42"/>
        <v>0</v>
      </c>
      <c r="J300" s="128">
        <f t="shared" si="42"/>
        <v>0</v>
      </c>
      <c r="K300" s="128">
        <f t="shared" si="42"/>
        <v>0</v>
      </c>
      <c r="L300" s="128">
        <f t="shared" si="42"/>
        <v>0</v>
      </c>
      <c r="M300" s="128">
        <f t="shared" si="42"/>
        <v>0</v>
      </c>
      <c r="N300" s="128">
        <f t="shared" si="42"/>
        <v>0</v>
      </c>
      <c r="O300" s="128">
        <f t="shared" si="42"/>
        <v>0</v>
      </c>
      <c r="P300" s="128">
        <f t="shared" si="42"/>
        <v>0</v>
      </c>
      <c r="Q300" s="128">
        <f t="shared" si="42"/>
        <v>0</v>
      </c>
      <c r="R300" s="128">
        <f t="shared" si="42"/>
        <v>0</v>
      </c>
      <c r="S300" s="128">
        <f t="shared" si="42"/>
        <v>0</v>
      </c>
      <c r="T300" s="128">
        <f t="shared" si="42"/>
        <v>0</v>
      </c>
      <c r="U300" s="128">
        <f t="shared" si="42"/>
        <v>0</v>
      </c>
      <c r="V300" s="128">
        <f t="shared" si="42"/>
        <v>0</v>
      </c>
      <c r="W300" s="128">
        <f t="shared" si="42"/>
        <v>0</v>
      </c>
      <c r="X300" s="170">
        <f t="shared" si="42"/>
        <v>1409.01825</v>
      </c>
      <c r="Y300" s="126">
        <f>X300/G294*100</f>
        <v>12.099770287677115</v>
      </c>
      <c r="Z300" s="140">
        <f>Z301</f>
        <v>25.9</v>
      </c>
      <c r="AA300" s="110">
        <f t="shared" si="40"/>
        <v>86.33333333333333</v>
      </c>
      <c r="AB300" s="192"/>
      <c r="AC300" s="192"/>
    </row>
    <row r="301" spans="1:29" ht="33" customHeight="1" outlineLevel="6" thickBot="1">
      <c r="A301" s="71" t="s">
        <v>160</v>
      </c>
      <c r="B301" s="50">
        <v>951</v>
      </c>
      <c r="C301" s="51" t="s">
        <v>57</v>
      </c>
      <c r="D301" s="51" t="s">
        <v>304</v>
      </c>
      <c r="E301" s="51" t="s">
        <v>5</v>
      </c>
      <c r="F301" s="51"/>
      <c r="G301" s="136">
        <f>G302</f>
        <v>30</v>
      </c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70"/>
      <c r="Y301" s="126"/>
      <c r="Z301" s="136">
        <f>Z302</f>
        <v>25.9</v>
      </c>
      <c r="AA301" s="110">
        <f t="shared" si="40"/>
        <v>86.33333333333333</v>
      </c>
      <c r="AB301" s="192"/>
      <c r="AC301" s="192"/>
    </row>
    <row r="302" spans="1:29" ht="19.5" customHeight="1" outlineLevel="6" thickBot="1">
      <c r="A302" s="5" t="s">
        <v>100</v>
      </c>
      <c r="B302" s="17">
        <v>951</v>
      </c>
      <c r="C302" s="6" t="s">
        <v>57</v>
      </c>
      <c r="D302" s="6" t="s">
        <v>304</v>
      </c>
      <c r="E302" s="6" t="s">
        <v>95</v>
      </c>
      <c r="F302" s="6"/>
      <c r="G302" s="113">
        <f>G303</f>
        <v>30</v>
      </c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70"/>
      <c r="Y302" s="126"/>
      <c r="Z302" s="113">
        <f>Z303</f>
        <v>25.9</v>
      </c>
      <c r="AA302" s="110">
        <f t="shared" si="40"/>
        <v>86.33333333333333</v>
      </c>
      <c r="AB302" s="192"/>
      <c r="AC302" s="192"/>
    </row>
    <row r="303" spans="1:29" ht="32.25" outlineLevel="6" thickBot="1">
      <c r="A303" s="48" t="s">
        <v>101</v>
      </c>
      <c r="B303" s="52">
        <v>951</v>
      </c>
      <c r="C303" s="53" t="s">
        <v>57</v>
      </c>
      <c r="D303" s="53" t="s">
        <v>304</v>
      </c>
      <c r="E303" s="53" t="s">
        <v>96</v>
      </c>
      <c r="F303" s="53"/>
      <c r="G303" s="112">
        <v>30</v>
      </c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70"/>
      <c r="Y303" s="126"/>
      <c r="Z303" s="94">
        <v>25.9</v>
      </c>
      <c r="AA303" s="110">
        <f t="shared" si="40"/>
        <v>86.33333333333333</v>
      </c>
      <c r="AB303" s="192"/>
      <c r="AC303" s="192"/>
    </row>
    <row r="304" spans="1:29" ht="19.5" outlineLevel="6" thickBot="1">
      <c r="A304" s="79" t="s">
        <v>34</v>
      </c>
      <c r="B304" s="14">
        <v>951</v>
      </c>
      <c r="C304" s="26" t="s">
        <v>13</v>
      </c>
      <c r="D304" s="26" t="s">
        <v>261</v>
      </c>
      <c r="E304" s="26" t="s">
        <v>5</v>
      </c>
      <c r="F304" s="26"/>
      <c r="G304" s="167">
        <f>G305</f>
        <v>1700</v>
      </c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70"/>
      <c r="Y304" s="126"/>
      <c r="Z304" s="167">
        <f>Z305</f>
        <v>1338.8110000000001</v>
      </c>
      <c r="AA304" s="110">
        <f t="shared" si="40"/>
        <v>78.75358823529413</v>
      </c>
      <c r="AB304" s="192"/>
      <c r="AC304" s="192"/>
    </row>
    <row r="305" spans="1:29" ht="32.25" outlineLevel="6" thickBot="1">
      <c r="A305" s="69" t="s">
        <v>135</v>
      </c>
      <c r="B305" s="15">
        <v>951</v>
      </c>
      <c r="C305" s="9" t="s">
        <v>13</v>
      </c>
      <c r="D305" s="9" t="s">
        <v>262</v>
      </c>
      <c r="E305" s="9" t="s">
        <v>5</v>
      </c>
      <c r="F305" s="9"/>
      <c r="G305" s="140">
        <f>G306</f>
        <v>1700</v>
      </c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70"/>
      <c r="Y305" s="126"/>
      <c r="Z305" s="140">
        <f>Z306</f>
        <v>1338.8110000000001</v>
      </c>
      <c r="AA305" s="110">
        <f t="shared" si="40"/>
        <v>78.75358823529413</v>
      </c>
      <c r="AB305" s="192"/>
      <c r="AC305" s="192"/>
    </row>
    <row r="306" spans="1:29" ht="32.25" outlineLevel="6" thickBot="1">
      <c r="A306" s="69" t="s">
        <v>136</v>
      </c>
      <c r="B306" s="15">
        <v>951</v>
      </c>
      <c r="C306" s="10" t="s">
        <v>13</v>
      </c>
      <c r="D306" s="10" t="s">
        <v>263</v>
      </c>
      <c r="E306" s="10" t="s">
        <v>5</v>
      </c>
      <c r="F306" s="10"/>
      <c r="G306" s="133">
        <f>G307</f>
        <v>1700</v>
      </c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70"/>
      <c r="Y306" s="126"/>
      <c r="Z306" s="133">
        <f>Z307</f>
        <v>1338.8110000000001</v>
      </c>
      <c r="AA306" s="110">
        <f t="shared" si="40"/>
        <v>78.75358823529413</v>
      </c>
      <c r="AB306" s="192"/>
      <c r="AC306" s="192"/>
    </row>
    <row r="307" spans="1:29" ht="48" outlineLevel="6" thickBot="1">
      <c r="A307" s="70" t="s">
        <v>204</v>
      </c>
      <c r="B307" s="84">
        <v>951</v>
      </c>
      <c r="C307" s="51" t="s">
        <v>13</v>
      </c>
      <c r="D307" s="51" t="s">
        <v>265</v>
      </c>
      <c r="E307" s="51" t="s">
        <v>5</v>
      </c>
      <c r="F307" s="51"/>
      <c r="G307" s="136">
        <f>G308+G312</f>
        <v>1700</v>
      </c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70"/>
      <c r="Y307" s="126"/>
      <c r="Z307" s="136">
        <f>Z308+Z312</f>
        <v>1338.8110000000001</v>
      </c>
      <c r="AA307" s="110">
        <f t="shared" si="40"/>
        <v>78.75358823529413</v>
      </c>
      <c r="AB307" s="192"/>
      <c r="AC307" s="192"/>
    </row>
    <row r="308" spans="1:29" ht="32.25" outlineLevel="6" thickBot="1">
      <c r="A308" s="5" t="s">
        <v>94</v>
      </c>
      <c r="B308" s="17">
        <v>951</v>
      </c>
      <c r="C308" s="6" t="s">
        <v>13</v>
      </c>
      <c r="D308" s="6" t="s">
        <v>265</v>
      </c>
      <c r="E308" s="6" t="s">
        <v>91</v>
      </c>
      <c r="F308" s="6"/>
      <c r="G308" s="113">
        <f>G309+G310+G311</f>
        <v>1700</v>
      </c>
      <c r="H308" s="140">
        <f aca="true" t="shared" si="43" ref="H308:X309">H309</f>
        <v>0</v>
      </c>
      <c r="I308" s="140">
        <f t="shared" si="43"/>
        <v>0</v>
      </c>
      <c r="J308" s="140">
        <f t="shared" si="43"/>
        <v>0</v>
      </c>
      <c r="K308" s="140">
        <f t="shared" si="43"/>
        <v>0</v>
      </c>
      <c r="L308" s="140">
        <f t="shared" si="43"/>
        <v>0</v>
      </c>
      <c r="M308" s="140">
        <f t="shared" si="43"/>
        <v>0</v>
      </c>
      <c r="N308" s="140">
        <f t="shared" si="43"/>
        <v>0</v>
      </c>
      <c r="O308" s="140">
        <f t="shared" si="43"/>
        <v>0</v>
      </c>
      <c r="P308" s="140">
        <f t="shared" si="43"/>
        <v>0</v>
      </c>
      <c r="Q308" s="140">
        <f t="shared" si="43"/>
        <v>0</v>
      </c>
      <c r="R308" s="140">
        <f t="shared" si="43"/>
        <v>0</v>
      </c>
      <c r="S308" s="140">
        <f t="shared" si="43"/>
        <v>0</v>
      </c>
      <c r="T308" s="140">
        <f t="shared" si="43"/>
        <v>0</v>
      </c>
      <c r="U308" s="140">
        <f t="shared" si="43"/>
        <v>0</v>
      </c>
      <c r="V308" s="140">
        <f t="shared" si="43"/>
        <v>0</v>
      </c>
      <c r="W308" s="140">
        <f t="shared" si="43"/>
        <v>0</v>
      </c>
      <c r="X308" s="144">
        <f t="shared" si="43"/>
        <v>0</v>
      </c>
      <c r="Y308" s="126">
        <f>X308/G302*100</f>
        <v>0</v>
      </c>
      <c r="Z308" s="113">
        <f>Z309+Z310+Z311</f>
        <v>1338.8110000000001</v>
      </c>
      <c r="AA308" s="110">
        <f t="shared" si="40"/>
        <v>78.75358823529413</v>
      </c>
      <c r="AB308" s="192"/>
      <c r="AC308" s="192"/>
    </row>
    <row r="309" spans="1:29" ht="15" customHeight="1" outlineLevel="6" thickBot="1">
      <c r="A309" s="48" t="s">
        <v>258</v>
      </c>
      <c r="B309" s="52">
        <v>951</v>
      </c>
      <c r="C309" s="53" t="s">
        <v>13</v>
      </c>
      <c r="D309" s="53" t="s">
        <v>265</v>
      </c>
      <c r="E309" s="53" t="s">
        <v>92</v>
      </c>
      <c r="F309" s="53"/>
      <c r="G309" s="112">
        <v>1289</v>
      </c>
      <c r="H309" s="133">
        <f t="shared" si="43"/>
        <v>0</v>
      </c>
      <c r="I309" s="133">
        <f t="shared" si="43"/>
        <v>0</v>
      </c>
      <c r="J309" s="133">
        <f t="shared" si="43"/>
        <v>0</v>
      </c>
      <c r="K309" s="133">
        <f t="shared" si="43"/>
        <v>0</v>
      </c>
      <c r="L309" s="133">
        <f t="shared" si="43"/>
        <v>0</v>
      </c>
      <c r="M309" s="133">
        <f t="shared" si="43"/>
        <v>0</v>
      </c>
      <c r="N309" s="133">
        <f t="shared" si="43"/>
        <v>0</v>
      </c>
      <c r="O309" s="133">
        <f t="shared" si="43"/>
        <v>0</v>
      </c>
      <c r="P309" s="133">
        <f t="shared" si="43"/>
        <v>0</v>
      </c>
      <c r="Q309" s="133">
        <f t="shared" si="43"/>
        <v>0</v>
      </c>
      <c r="R309" s="133">
        <f t="shared" si="43"/>
        <v>0</v>
      </c>
      <c r="S309" s="133">
        <f t="shared" si="43"/>
        <v>0</v>
      </c>
      <c r="T309" s="133">
        <f t="shared" si="43"/>
        <v>0</v>
      </c>
      <c r="U309" s="133">
        <f t="shared" si="43"/>
        <v>0</v>
      </c>
      <c r="V309" s="133">
        <f t="shared" si="43"/>
        <v>0</v>
      </c>
      <c r="W309" s="133">
        <f t="shared" si="43"/>
        <v>0</v>
      </c>
      <c r="X309" s="145">
        <f t="shared" si="43"/>
        <v>0</v>
      </c>
      <c r="Y309" s="126">
        <f>X309/G303*100</f>
        <v>0</v>
      </c>
      <c r="Z309" s="94">
        <v>1030.633</v>
      </c>
      <c r="AA309" s="110">
        <f t="shared" si="40"/>
        <v>79.95601241272304</v>
      </c>
      <c r="AB309" s="192"/>
      <c r="AC309" s="192"/>
    </row>
    <row r="310" spans="1:29" ht="36" customHeight="1" outlineLevel="6" thickBot="1">
      <c r="A310" s="48" t="s">
        <v>260</v>
      </c>
      <c r="B310" s="52">
        <v>951</v>
      </c>
      <c r="C310" s="53" t="s">
        <v>13</v>
      </c>
      <c r="D310" s="53" t="s">
        <v>265</v>
      </c>
      <c r="E310" s="53" t="s">
        <v>93</v>
      </c>
      <c r="F310" s="53"/>
      <c r="G310" s="112">
        <v>0</v>
      </c>
      <c r="H310" s="172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9"/>
      <c r="X310" s="142">
        <v>0</v>
      </c>
      <c r="Y310" s="126">
        <f>X310/G304*100</f>
        <v>0</v>
      </c>
      <c r="Z310" s="112">
        <v>0</v>
      </c>
      <c r="AA310" s="110">
        <v>0</v>
      </c>
      <c r="AB310" s="192"/>
      <c r="AC310" s="192"/>
    </row>
    <row r="311" spans="1:29" ht="48" outlineLevel="6" thickBot="1">
      <c r="A311" s="48" t="s">
        <v>253</v>
      </c>
      <c r="B311" s="52">
        <v>951</v>
      </c>
      <c r="C311" s="53" t="s">
        <v>13</v>
      </c>
      <c r="D311" s="53" t="s">
        <v>265</v>
      </c>
      <c r="E311" s="53" t="s">
        <v>254</v>
      </c>
      <c r="F311" s="53"/>
      <c r="G311" s="112">
        <v>411</v>
      </c>
      <c r="H311" s="173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43"/>
      <c r="Y311" s="126"/>
      <c r="Z311" s="94">
        <v>308.178</v>
      </c>
      <c r="AA311" s="110">
        <f t="shared" si="40"/>
        <v>74.98248175182482</v>
      </c>
      <c r="AB311" s="192"/>
      <c r="AC311" s="192"/>
    </row>
    <row r="312" spans="1:29" ht="18.75" customHeight="1" outlineLevel="6" thickBot="1">
      <c r="A312" s="5" t="s">
        <v>100</v>
      </c>
      <c r="B312" s="17">
        <v>951</v>
      </c>
      <c r="C312" s="6" t="s">
        <v>13</v>
      </c>
      <c r="D312" s="6" t="s">
        <v>265</v>
      </c>
      <c r="E312" s="6" t="s">
        <v>95</v>
      </c>
      <c r="F312" s="6"/>
      <c r="G312" s="113">
        <f>G313</f>
        <v>0</v>
      </c>
      <c r="H312" s="173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43"/>
      <c r="Y312" s="126"/>
      <c r="Z312" s="113">
        <f>Z313</f>
        <v>0</v>
      </c>
      <c r="AA312" s="110">
        <v>0</v>
      </c>
      <c r="AB312" s="192"/>
      <c r="AC312" s="192"/>
    </row>
    <row r="313" spans="1:29" ht="32.25" outlineLevel="6" thickBot="1">
      <c r="A313" s="48" t="s">
        <v>101</v>
      </c>
      <c r="B313" s="52">
        <v>951</v>
      </c>
      <c r="C313" s="53" t="s">
        <v>13</v>
      </c>
      <c r="D313" s="53" t="s">
        <v>265</v>
      </c>
      <c r="E313" s="53" t="s">
        <v>96</v>
      </c>
      <c r="F313" s="53"/>
      <c r="G313" s="112">
        <v>0</v>
      </c>
      <c r="H313" s="131">
        <f aca="true" t="shared" si="44" ref="H313:X315">H314</f>
        <v>0</v>
      </c>
      <c r="I313" s="131">
        <f t="shared" si="44"/>
        <v>0</v>
      </c>
      <c r="J313" s="131">
        <f t="shared" si="44"/>
        <v>0</v>
      </c>
      <c r="K313" s="131">
        <f t="shared" si="44"/>
        <v>0</v>
      </c>
      <c r="L313" s="131">
        <f t="shared" si="44"/>
        <v>0</v>
      </c>
      <c r="M313" s="131">
        <f t="shared" si="44"/>
        <v>0</v>
      </c>
      <c r="N313" s="131">
        <f t="shared" si="44"/>
        <v>0</v>
      </c>
      <c r="O313" s="131">
        <f t="shared" si="44"/>
        <v>0</v>
      </c>
      <c r="P313" s="131">
        <f t="shared" si="44"/>
        <v>0</v>
      </c>
      <c r="Q313" s="131">
        <f t="shared" si="44"/>
        <v>0</v>
      </c>
      <c r="R313" s="131">
        <f t="shared" si="44"/>
        <v>0</v>
      </c>
      <c r="S313" s="131">
        <f t="shared" si="44"/>
        <v>0</v>
      </c>
      <c r="T313" s="131">
        <f t="shared" si="44"/>
        <v>0</v>
      </c>
      <c r="U313" s="131">
        <f t="shared" si="44"/>
        <v>0</v>
      </c>
      <c r="V313" s="131">
        <f t="shared" si="44"/>
        <v>0</v>
      </c>
      <c r="W313" s="131">
        <f t="shared" si="44"/>
        <v>0</v>
      </c>
      <c r="X313" s="144">
        <f t="shared" si="44"/>
        <v>1409.01825</v>
      </c>
      <c r="Y313" s="126">
        <f>X313/G307*100</f>
        <v>82.88342647058823</v>
      </c>
      <c r="Z313" s="112">
        <v>0</v>
      </c>
      <c r="AA313" s="110">
        <v>0</v>
      </c>
      <c r="AB313" s="192"/>
      <c r="AC313" s="192"/>
    </row>
    <row r="314" spans="1:29" ht="19.5" outlineLevel="6" thickBot="1">
      <c r="A314" s="66" t="s">
        <v>64</v>
      </c>
      <c r="B314" s="14">
        <v>951</v>
      </c>
      <c r="C314" s="12" t="s">
        <v>45</v>
      </c>
      <c r="D314" s="12" t="s">
        <v>261</v>
      </c>
      <c r="E314" s="12" t="s">
        <v>5</v>
      </c>
      <c r="F314" s="12"/>
      <c r="G314" s="127">
        <f>G315</f>
        <v>42453.4</v>
      </c>
      <c r="H314" s="134">
        <f t="shared" si="44"/>
        <v>0</v>
      </c>
      <c r="I314" s="134">
        <f t="shared" si="44"/>
        <v>0</v>
      </c>
      <c r="J314" s="134">
        <f t="shared" si="44"/>
        <v>0</v>
      </c>
      <c r="K314" s="134">
        <f t="shared" si="44"/>
        <v>0</v>
      </c>
      <c r="L314" s="134">
        <f t="shared" si="44"/>
        <v>0</v>
      </c>
      <c r="M314" s="134">
        <f t="shared" si="44"/>
        <v>0</v>
      </c>
      <c r="N314" s="134">
        <f t="shared" si="44"/>
        <v>0</v>
      </c>
      <c r="O314" s="134">
        <f t="shared" si="44"/>
        <v>0</v>
      </c>
      <c r="P314" s="134">
        <f t="shared" si="44"/>
        <v>0</v>
      </c>
      <c r="Q314" s="134">
        <f t="shared" si="44"/>
        <v>0</v>
      </c>
      <c r="R314" s="134">
        <f t="shared" si="44"/>
        <v>0</v>
      </c>
      <c r="S314" s="134">
        <f t="shared" si="44"/>
        <v>0</v>
      </c>
      <c r="T314" s="134">
        <f t="shared" si="44"/>
        <v>0</v>
      </c>
      <c r="U314" s="134">
        <f t="shared" si="44"/>
        <v>0</v>
      </c>
      <c r="V314" s="134">
        <f t="shared" si="44"/>
        <v>0</v>
      </c>
      <c r="W314" s="134">
        <f t="shared" si="44"/>
        <v>0</v>
      </c>
      <c r="X314" s="145">
        <f t="shared" si="44"/>
        <v>1409.01825</v>
      </c>
      <c r="Y314" s="126">
        <f>X314/G308*100</f>
        <v>82.88342647058823</v>
      </c>
      <c r="Z314" s="127">
        <f>Z315</f>
        <v>16044.045000000002</v>
      </c>
      <c r="AA314" s="110">
        <f t="shared" si="40"/>
        <v>37.79213207893832</v>
      </c>
      <c r="AB314" s="192"/>
      <c r="AC314" s="192"/>
    </row>
    <row r="315" spans="1:29" ht="16.5" outlineLevel="6" thickBot="1">
      <c r="A315" s="8" t="s">
        <v>35</v>
      </c>
      <c r="B315" s="15">
        <v>951</v>
      </c>
      <c r="C315" s="9" t="s">
        <v>14</v>
      </c>
      <c r="D315" s="9" t="s">
        <v>261</v>
      </c>
      <c r="E315" s="9" t="s">
        <v>5</v>
      </c>
      <c r="F315" s="9"/>
      <c r="G315" s="140">
        <f>G316+G340+G344+G348</f>
        <v>42453.4</v>
      </c>
      <c r="H315" s="137">
        <f t="shared" si="44"/>
        <v>0</v>
      </c>
      <c r="I315" s="137">
        <f t="shared" si="44"/>
        <v>0</v>
      </c>
      <c r="J315" s="137">
        <f t="shared" si="44"/>
        <v>0</v>
      </c>
      <c r="K315" s="137">
        <f t="shared" si="44"/>
        <v>0</v>
      </c>
      <c r="L315" s="137">
        <f t="shared" si="44"/>
        <v>0</v>
      </c>
      <c r="M315" s="137">
        <f t="shared" si="44"/>
        <v>0</v>
      </c>
      <c r="N315" s="137">
        <f t="shared" si="44"/>
        <v>0</v>
      </c>
      <c r="O315" s="137">
        <f t="shared" si="44"/>
        <v>0</v>
      </c>
      <c r="P315" s="137">
        <f t="shared" si="44"/>
        <v>0</v>
      </c>
      <c r="Q315" s="137">
        <f t="shared" si="44"/>
        <v>0</v>
      </c>
      <c r="R315" s="137">
        <f t="shared" si="44"/>
        <v>0</v>
      </c>
      <c r="S315" s="137">
        <f t="shared" si="44"/>
        <v>0</v>
      </c>
      <c r="T315" s="137">
        <f t="shared" si="44"/>
        <v>0</v>
      </c>
      <c r="U315" s="137">
        <f t="shared" si="44"/>
        <v>0</v>
      </c>
      <c r="V315" s="137">
        <f t="shared" si="44"/>
        <v>0</v>
      </c>
      <c r="W315" s="137">
        <f t="shared" si="44"/>
        <v>0</v>
      </c>
      <c r="X315" s="146">
        <f t="shared" si="44"/>
        <v>1409.01825</v>
      </c>
      <c r="Y315" s="126">
        <f>X315/G309*100</f>
        <v>109.31095810705975</v>
      </c>
      <c r="Z315" s="140">
        <f>Z316+Z340+Z344+Z348</f>
        <v>16044.045000000002</v>
      </c>
      <c r="AA315" s="110">
        <f t="shared" si="40"/>
        <v>37.79213207893832</v>
      </c>
      <c r="AB315" s="192"/>
      <c r="AC315" s="192"/>
    </row>
    <row r="316" spans="1:29" ht="19.5" outlineLevel="6" thickBot="1">
      <c r="A316" s="11" t="s">
        <v>161</v>
      </c>
      <c r="B316" s="15">
        <v>951</v>
      </c>
      <c r="C316" s="10" t="s">
        <v>14</v>
      </c>
      <c r="D316" s="10" t="s">
        <v>305</v>
      </c>
      <c r="E316" s="10" t="s">
        <v>5</v>
      </c>
      <c r="F316" s="10"/>
      <c r="G316" s="133">
        <f>G317+G329</f>
        <v>42301</v>
      </c>
      <c r="H316" s="172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9"/>
      <c r="X316" s="142">
        <v>1409.01825</v>
      </c>
      <c r="Y316" s="126" t="e">
        <f>X316/G310*100</f>
        <v>#DIV/0!</v>
      </c>
      <c r="Z316" s="133">
        <f>Z317+Z329</f>
        <v>16026.045000000002</v>
      </c>
      <c r="AA316" s="110">
        <f t="shared" si="40"/>
        <v>37.88573556180705</v>
      </c>
      <c r="AB316" s="192"/>
      <c r="AC316" s="192"/>
    </row>
    <row r="317" spans="1:29" ht="19.5" outlineLevel="6" thickBot="1">
      <c r="A317" s="54" t="s">
        <v>121</v>
      </c>
      <c r="B317" s="50">
        <v>951</v>
      </c>
      <c r="C317" s="51" t="s">
        <v>14</v>
      </c>
      <c r="D317" s="51" t="s">
        <v>306</v>
      </c>
      <c r="E317" s="51" t="s">
        <v>5</v>
      </c>
      <c r="F317" s="51"/>
      <c r="G317" s="136">
        <f>G318+G323+G326</f>
        <v>20990</v>
      </c>
      <c r="H317" s="173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43"/>
      <c r="Y317" s="126"/>
      <c r="Z317" s="136">
        <f>Z318+Z323+Z326</f>
        <v>20</v>
      </c>
      <c r="AA317" s="110">
        <f t="shared" si="40"/>
        <v>0.09528346831824679</v>
      </c>
      <c r="AB317" s="192"/>
      <c r="AC317" s="192"/>
    </row>
    <row r="318" spans="1:29" ht="32.25" outlineLevel="6" thickBot="1">
      <c r="A318" s="45" t="s">
        <v>162</v>
      </c>
      <c r="B318" s="17">
        <v>951</v>
      </c>
      <c r="C318" s="6" t="s">
        <v>14</v>
      </c>
      <c r="D318" s="6" t="s">
        <v>307</v>
      </c>
      <c r="E318" s="6" t="s">
        <v>5</v>
      </c>
      <c r="F318" s="6"/>
      <c r="G318" s="113">
        <f>G319+G321</f>
        <v>50</v>
      </c>
      <c r="H318" s="173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43"/>
      <c r="Y318" s="126"/>
      <c r="Z318" s="113">
        <f>Z319+Z321</f>
        <v>20</v>
      </c>
      <c r="AA318" s="110">
        <f t="shared" si="40"/>
        <v>40</v>
      </c>
      <c r="AB318" s="192"/>
      <c r="AC318" s="192"/>
    </row>
    <row r="319" spans="1:29" ht="21.75" customHeight="1" outlineLevel="6" thickBot="1">
      <c r="A319" s="115" t="s">
        <v>100</v>
      </c>
      <c r="B319" s="116">
        <v>951</v>
      </c>
      <c r="C319" s="117" t="s">
        <v>14</v>
      </c>
      <c r="D319" s="117" t="s">
        <v>307</v>
      </c>
      <c r="E319" s="117" t="s">
        <v>95</v>
      </c>
      <c r="F319" s="117"/>
      <c r="G319" s="122">
        <f>G320</f>
        <v>50</v>
      </c>
      <c r="H319" s="174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64"/>
      <c r="Y319" s="162"/>
      <c r="Z319" s="122">
        <f>Z320</f>
        <v>20</v>
      </c>
      <c r="AA319" s="110">
        <f t="shared" si="40"/>
        <v>40</v>
      </c>
      <c r="AB319" s="192"/>
      <c r="AC319" s="192"/>
    </row>
    <row r="320" spans="1:29" ht="32.25" outlineLevel="6" thickBot="1">
      <c r="A320" s="48" t="s">
        <v>101</v>
      </c>
      <c r="B320" s="52">
        <v>951</v>
      </c>
      <c r="C320" s="53" t="s">
        <v>14</v>
      </c>
      <c r="D320" s="53" t="s">
        <v>307</v>
      </c>
      <c r="E320" s="53" t="s">
        <v>96</v>
      </c>
      <c r="F320" s="53"/>
      <c r="G320" s="112">
        <v>50</v>
      </c>
      <c r="H320" s="173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43"/>
      <c r="Y320" s="126"/>
      <c r="Z320" s="112">
        <v>20</v>
      </c>
      <c r="AA320" s="110">
        <f t="shared" si="40"/>
        <v>40</v>
      </c>
      <c r="AB320" s="192"/>
      <c r="AC320" s="192"/>
    </row>
    <row r="321" spans="1:29" ht="19.5" outlineLevel="6" thickBot="1">
      <c r="A321" s="115" t="s">
        <v>383</v>
      </c>
      <c r="B321" s="116">
        <v>951</v>
      </c>
      <c r="C321" s="117" t="s">
        <v>14</v>
      </c>
      <c r="D321" s="117" t="s">
        <v>307</v>
      </c>
      <c r="E321" s="117" t="s">
        <v>385</v>
      </c>
      <c r="F321" s="117"/>
      <c r="G321" s="122">
        <f>G322</f>
        <v>0</v>
      </c>
      <c r="H321" s="174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64"/>
      <c r="Y321" s="162"/>
      <c r="Z321" s="122">
        <f>Z322</f>
        <v>0</v>
      </c>
      <c r="AA321" s="110">
        <v>0</v>
      </c>
      <c r="AB321" s="192"/>
      <c r="AC321" s="192"/>
    </row>
    <row r="322" spans="1:29" ht="36.75" customHeight="1" outlineLevel="6" thickBot="1">
      <c r="A322" s="48" t="s">
        <v>384</v>
      </c>
      <c r="B322" s="52">
        <v>951</v>
      </c>
      <c r="C322" s="53" t="s">
        <v>14</v>
      </c>
      <c r="D322" s="53" t="s">
        <v>307</v>
      </c>
      <c r="E322" s="53" t="s">
        <v>386</v>
      </c>
      <c r="F322" s="53"/>
      <c r="G322" s="112">
        <v>0</v>
      </c>
      <c r="H322" s="173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43"/>
      <c r="Y322" s="126"/>
      <c r="Z322" s="112">
        <v>0</v>
      </c>
      <c r="AA322" s="110">
        <v>0</v>
      </c>
      <c r="AB322" s="192"/>
      <c r="AC322" s="192"/>
    </row>
    <row r="323" spans="1:29" ht="36.75" customHeight="1" outlineLevel="6" thickBot="1">
      <c r="A323" s="45" t="s">
        <v>434</v>
      </c>
      <c r="B323" s="17">
        <v>951</v>
      </c>
      <c r="C323" s="6" t="s">
        <v>14</v>
      </c>
      <c r="D323" s="6" t="s">
        <v>432</v>
      </c>
      <c r="E323" s="6" t="s">
        <v>5</v>
      </c>
      <c r="F323" s="6"/>
      <c r="G323" s="113">
        <f>G324</f>
        <v>20690</v>
      </c>
      <c r="H323" s="173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43"/>
      <c r="Y323" s="126"/>
      <c r="Z323" s="113">
        <f>Z324</f>
        <v>0</v>
      </c>
      <c r="AA323" s="110">
        <f t="shared" si="40"/>
        <v>0</v>
      </c>
      <c r="AB323" s="192"/>
      <c r="AC323" s="192"/>
    </row>
    <row r="324" spans="1:29" ht="14.25" customHeight="1" outlineLevel="6" thickBot="1">
      <c r="A324" s="115" t="s">
        <v>383</v>
      </c>
      <c r="B324" s="116">
        <v>951</v>
      </c>
      <c r="C324" s="117" t="s">
        <v>14</v>
      </c>
      <c r="D324" s="117" t="s">
        <v>432</v>
      </c>
      <c r="E324" s="117" t="s">
        <v>385</v>
      </c>
      <c r="F324" s="117"/>
      <c r="G324" s="122">
        <f>G325</f>
        <v>20690</v>
      </c>
      <c r="H324" s="174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64"/>
      <c r="Y324" s="162"/>
      <c r="Z324" s="122">
        <f>Z325</f>
        <v>0</v>
      </c>
      <c r="AA324" s="110">
        <f t="shared" si="40"/>
        <v>0</v>
      </c>
      <c r="AB324" s="192"/>
      <c r="AC324" s="192"/>
    </row>
    <row r="325" spans="1:29" ht="36.75" customHeight="1" outlineLevel="6" thickBot="1">
      <c r="A325" s="48" t="s">
        <v>384</v>
      </c>
      <c r="B325" s="52">
        <v>951</v>
      </c>
      <c r="C325" s="53" t="s">
        <v>14</v>
      </c>
      <c r="D325" s="53" t="s">
        <v>432</v>
      </c>
      <c r="E325" s="53" t="s">
        <v>386</v>
      </c>
      <c r="F325" s="53"/>
      <c r="G325" s="112">
        <v>20690</v>
      </c>
      <c r="H325" s="173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43"/>
      <c r="Y325" s="126"/>
      <c r="Z325" s="112">
        <v>0</v>
      </c>
      <c r="AA325" s="110">
        <f t="shared" si="40"/>
        <v>0</v>
      </c>
      <c r="AB325" s="192"/>
      <c r="AC325" s="192"/>
    </row>
    <row r="326" spans="1:29" ht="36.75" customHeight="1" outlineLevel="6" thickBot="1">
      <c r="A326" s="45" t="s">
        <v>435</v>
      </c>
      <c r="B326" s="17">
        <v>951</v>
      </c>
      <c r="C326" s="6" t="s">
        <v>14</v>
      </c>
      <c r="D326" s="6" t="s">
        <v>433</v>
      </c>
      <c r="E326" s="6" t="s">
        <v>5</v>
      </c>
      <c r="F326" s="6"/>
      <c r="G326" s="113">
        <f>G327</f>
        <v>250</v>
      </c>
      <c r="H326" s="173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43"/>
      <c r="Y326" s="126"/>
      <c r="Z326" s="113">
        <f>Z327</f>
        <v>0</v>
      </c>
      <c r="AA326" s="110">
        <f t="shared" si="40"/>
        <v>0</v>
      </c>
      <c r="AB326" s="192"/>
      <c r="AC326" s="192"/>
    </row>
    <row r="327" spans="1:29" ht="18.75" customHeight="1" outlineLevel="6" thickBot="1">
      <c r="A327" s="115" t="s">
        <v>383</v>
      </c>
      <c r="B327" s="116">
        <v>951</v>
      </c>
      <c r="C327" s="117" t="s">
        <v>14</v>
      </c>
      <c r="D327" s="117" t="s">
        <v>433</v>
      </c>
      <c r="E327" s="117" t="s">
        <v>385</v>
      </c>
      <c r="F327" s="117"/>
      <c r="G327" s="122">
        <f>G328</f>
        <v>250</v>
      </c>
      <c r="H327" s="174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64"/>
      <c r="Y327" s="162"/>
      <c r="Z327" s="122">
        <f>Z328</f>
        <v>0</v>
      </c>
      <c r="AA327" s="110">
        <f t="shared" si="40"/>
        <v>0</v>
      </c>
      <c r="AB327" s="192"/>
      <c r="AC327" s="192"/>
    </row>
    <row r="328" spans="1:29" ht="36.75" customHeight="1" outlineLevel="6" thickBot="1">
      <c r="A328" s="48" t="s">
        <v>384</v>
      </c>
      <c r="B328" s="52">
        <v>951</v>
      </c>
      <c r="C328" s="53" t="s">
        <v>14</v>
      </c>
      <c r="D328" s="53" t="s">
        <v>433</v>
      </c>
      <c r="E328" s="53" t="s">
        <v>386</v>
      </c>
      <c r="F328" s="53"/>
      <c r="G328" s="112">
        <v>250</v>
      </c>
      <c r="H328" s="173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43"/>
      <c r="Y328" s="126"/>
      <c r="Z328" s="112">
        <v>0</v>
      </c>
      <c r="AA328" s="110">
        <f t="shared" si="40"/>
        <v>0</v>
      </c>
      <c r="AB328" s="192"/>
      <c r="AC328" s="192"/>
    </row>
    <row r="329" spans="1:29" ht="32.25" outlineLevel="6" thickBot="1">
      <c r="A329" s="71" t="s">
        <v>163</v>
      </c>
      <c r="B329" s="50">
        <v>951</v>
      </c>
      <c r="C329" s="51" t="s">
        <v>14</v>
      </c>
      <c r="D329" s="51" t="s">
        <v>308</v>
      </c>
      <c r="E329" s="51" t="s">
        <v>5</v>
      </c>
      <c r="F329" s="51"/>
      <c r="G329" s="136">
        <f>G330+G334+G337</f>
        <v>21311</v>
      </c>
      <c r="H329" s="173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43"/>
      <c r="Y329" s="126"/>
      <c r="Z329" s="136">
        <f>Z330+Z334+Z337</f>
        <v>16006.045000000002</v>
      </c>
      <c r="AA329" s="110">
        <f t="shared" si="40"/>
        <v>75.1069635399559</v>
      </c>
      <c r="AB329" s="192"/>
      <c r="AC329" s="192"/>
    </row>
    <row r="330" spans="1:29" ht="32.25" outlineLevel="6" thickBot="1">
      <c r="A330" s="5" t="s">
        <v>164</v>
      </c>
      <c r="B330" s="17">
        <v>951</v>
      </c>
      <c r="C330" s="6" t="s">
        <v>14</v>
      </c>
      <c r="D330" s="6" t="s">
        <v>309</v>
      </c>
      <c r="E330" s="6" t="s">
        <v>5</v>
      </c>
      <c r="F330" s="6"/>
      <c r="G330" s="113">
        <f>G331</f>
        <v>12597.5</v>
      </c>
      <c r="H330" s="128">
        <f aca="true" t="shared" si="45" ref="H330:X330">H331</f>
        <v>0</v>
      </c>
      <c r="I330" s="128">
        <f t="shared" si="45"/>
        <v>0</v>
      </c>
      <c r="J330" s="128">
        <f t="shared" si="45"/>
        <v>0</v>
      </c>
      <c r="K330" s="128">
        <f t="shared" si="45"/>
        <v>0</v>
      </c>
      <c r="L330" s="128">
        <f t="shared" si="45"/>
        <v>0</v>
      </c>
      <c r="M330" s="128">
        <f t="shared" si="45"/>
        <v>0</v>
      </c>
      <c r="N330" s="128">
        <f t="shared" si="45"/>
        <v>0</v>
      </c>
      <c r="O330" s="128">
        <f t="shared" si="45"/>
        <v>0</v>
      </c>
      <c r="P330" s="128">
        <f t="shared" si="45"/>
        <v>0</v>
      </c>
      <c r="Q330" s="128">
        <f t="shared" si="45"/>
        <v>0</v>
      </c>
      <c r="R330" s="128">
        <f t="shared" si="45"/>
        <v>0</v>
      </c>
      <c r="S330" s="128">
        <f t="shared" si="45"/>
        <v>0</v>
      </c>
      <c r="T330" s="128">
        <f t="shared" si="45"/>
        <v>0</v>
      </c>
      <c r="U330" s="128">
        <f t="shared" si="45"/>
        <v>0</v>
      </c>
      <c r="V330" s="128">
        <f t="shared" si="45"/>
        <v>0</v>
      </c>
      <c r="W330" s="128">
        <f t="shared" si="45"/>
        <v>0</v>
      </c>
      <c r="X330" s="170">
        <f t="shared" si="45"/>
        <v>669.14176</v>
      </c>
      <c r="Y330" s="126">
        <f>X330/G316*100</f>
        <v>1.5818580175409565</v>
      </c>
      <c r="Z330" s="113">
        <f>Z331</f>
        <v>9553.833</v>
      </c>
      <c r="AA330" s="110">
        <f t="shared" si="40"/>
        <v>75.83911887279223</v>
      </c>
      <c r="AB330" s="192"/>
      <c r="AC330" s="192"/>
    </row>
    <row r="331" spans="1:29" ht="16.5" outlineLevel="6" thickBot="1">
      <c r="A331" s="115" t="s">
        <v>120</v>
      </c>
      <c r="B331" s="116">
        <v>951</v>
      </c>
      <c r="C331" s="117" t="s">
        <v>14</v>
      </c>
      <c r="D331" s="117" t="s">
        <v>309</v>
      </c>
      <c r="E331" s="117" t="s">
        <v>119</v>
      </c>
      <c r="F331" s="117"/>
      <c r="G331" s="122">
        <f>G332+G333</f>
        <v>12597.5</v>
      </c>
      <c r="H331" s="122">
        <f aca="true" t="shared" si="46" ref="H331:X331">H346</f>
        <v>0</v>
      </c>
      <c r="I331" s="122">
        <f t="shared" si="46"/>
        <v>0</v>
      </c>
      <c r="J331" s="122">
        <f t="shared" si="46"/>
        <v>0</v>
      </c>
      <c r="K331" s="122">
        <f t="shared" si="46"/>
        <v>0</v>
      </c>
      <c r="L331" s="122">
        <f t="shared" si="46"/>
        <v>0</v>
      </c>
      <c r="M331" s="122">
        <f t="shared" si="46"/>
        <v>0</v>
      </c>
      <c r="N331" s="122">
        <f t="shared" si="46"/>
        <v>0</v>
      </c>
      <c r="O331" s="122">
        <f t="shared" si="46"/>
        <v>0</v>
      </c>
      <c r="P331" s="122">
        <f t="shared" si="46"/>
        <v>0</v>
      </c>
      <c r="Q331" s="122">
        <f t="shared" si="46"/>
        <v>0</v>
      </c>
      <c r="R331" s="122">
        <f t="shared" si="46"/>
        <v>0</v>
      </c>
      <c r="S331" s="122">
        <f t="shared" si="46"/>
        <v>0</v>
      </c>
      <c r="T331" s="122">
        <f t="shared" si="46"/>
        <v>0</v>
      </c>
      <c r="U331" s="122">
        <f t="shared" si="46"/>
        <v>0</v>
      </c>
      <c r="V331" s="122">
        <f t="shared" si="46"/>
        <v>0</v>
      </c>
      <c r="W331" s="122">
        <f t="shared" si="46"/>
        <v>0</v>
      </c>
      <c r="X331" s="176">
        <f t="shared" si="46"/>
        <v>669.14176</v>
      </c>
      <c r="Y331" s="162">
        <f>X331/G317*100</f>
        <v>3.1879073844687946</v>
      </c>
      <c r="Z331" s="122">
        <f>Z332+Z333</f>
        <v>9553.833</v>
      </c>
      <c r="AA331" s="110">
        <f t="shared" si="40"/>
        <v>75.83911887279223</v>
      </c>
      <c r="AB331" s="192"/>
      <c r="AC331" s="192"/>
    </row>
    <row r="332" spans="1:29" ht="48" outlineLevel="6" thickBot="1">
      <c r="A332" s="58" t="s">
        <v>206</v>
      </c>
      <c r="B332" s="52">
        <v>951</v>
      </c>
      <c r="C332" s="53" t="s">
        <v>14</v>
      </c>
      <c r="D332" s="53" t="s">
        <v>309</v>
      </c>
      <c r="E332" s="53" t="s">
        <v>89</v>
      </c>
      <c r="F332" s="53"/>
      <c r="G332" s="112">
        <v>12597.5</v>
      </c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4"/>
      <c r="Y332" s="126"/>
      <c r="Z332" s="94">
        <v>9553.833</v>
      </c>
      <c r="AA332" s="110">
        <f t="shared" si="40"/>
        <v>75.83911887279223</v>
      </c>
      <c r="AB332" s="192"/>
      <c r="AC332" s="192"/>
    </row>
    <row r="333" spans="1:29" ht="16.5" outlineLevel="6" thickBot="1">
      <c r="A333" s="56" t="s">
        <v>87</v>
      </c>
      <c r="B333" s="52">
        <v>951</v>
      </c>
      <c r="C333" s="53" t="s">
        <v>14</v>
      </c>
      <c r="D333" s="53" t="s">
        <v>318</v>
      </c>
      <c r="E333" s="53" t="s">
        <v>88</v>
      </c>
      <c r="F333" s="53"/>
      <c r="G333" s="112">
        <v>0</v>
      </c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4"/>
      <c r="Y333" s="126"/>
      <c r="Z333" s="112">
        <v>0</v>
      </c>
      <c r="AA333" s="110">
        <v>0</v>
      </c>
      <c r="AB333" s="192"/>
      <c r="AC333" s="192"/>
    </row>
    <row r="334" spans="1:29" ht="32.25" outlineLevel="6" thickBot="1">
      <c r="A334" s="5" t="s">
        <v>165</v>
      </c>
      <c r="B334" s="17">
        <v>951</v>
      </c>
      <c r="C334" s="6" t="s">
        <v>14</v>
      </c>
      <c r="D334" s="6" t="s">
        <v>310</v>
      </c>
      <c r="E334" s="6" t="s">
        <v>5</v>
      </c>
      <c r="F334" s="6"/>
      <c r="G334" s="113">
        <f>G335</f>
        <v>8713.5</v>
      </c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4"/>
      <c r="Y334" s="126"/>
      <c r="Z334" s="113">
        <f>Z335</f>
        <v>6452.212</v>
      </c>
      <c r="AA334" s="110">
        <f aca="true" t="shared" si="47" ref="AA334:AA391">Z334/G334*100</f>
        <v>74.0484535490905</v>
      </c>
      <c r="AB334" s="192"/>
      <c r="AC334" s="192"/>
    </row>
    <row r="335" spans="1:29" ht="19.5" customHeight="1" outlineLevel="6" thickBot="1">
      <c r="A335" s="115" t="s">
        <v>120</v>
      </c>
      <c r="B335" s="116">
        <v>951</v>
      </c>
      <c r="C335" s="117" t="s">
        <v>14</v>
      </c>
      <c r="D335" s="117" t="s">
        <v>310</v>
      </c>
      <c r="E335" s="117" t="s">
        <v>119</v>
      </c>
      <c r="F335" s="117"/>
      <c r="G335" s="122">
        <f>G336</f>
        <v>8713.5</v>
      </c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76"/>
      <c r="Y335" s="162"/>
      <c r="Z335" s="122">
        <f>Z336</f>
        <v>6452.212</v>
      </c>
      <c r="AA335" s="110">
        <f t="shared" si="47"/>
        <v>74.0484535490905</v>
      </c>
      <c r="AB335" s="192"/>
      <c r="AC335" s="192"/>
    </row>
    <row r="336" spans="1:29" ht="48" outlineLevel="6" thickBot="1">
      <c r="A336" s="58" t="s">
        <v>206</v>
      </c>
      <c r="B336" s="52">
        <v>951</v>
      </c>
      <c r="C336" s="53" t="s">
        <v>14</v>
      </c>
      <c r="D336" s="53" t="s">
        <v>310</v>
      </c>
      <c r="E336" s="53" t="s">
        <v>89</v>
      </c>
      <c r="F336" s="53"/>
      <c r="G336" s="112">
        <v>8713.5</v>
      </c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4"/>
      <c r="Y336" s="126"/>
      <c r="Z336" s="94">
        <v>6452.212</v>
      </c>
      <c r="AA336" s="110">
        <f t="shared" si="47"/>
        <v>74.0484535490905</v>
      </c>
      <c r="AB336" s="192"/>
      <c r="AC336" s="192"/>
    </row>
    <row r="337" spans="1:29" ht="19.5" customHeight="1" outlineLevel="6" thickBot="1">
      <c r="A337" s="45" t="s">
        <v>249</v>
      </c>
      <c r="B337" s="17">
        <v>951</v>
      </c>
      <c r="C337" s="6" t="s">
        <v>14</v>
      </c>
      <c r="D337" s="6" t="s">
        <v>311</v>
      </c>
      <c r="E337" s="6" t="s">
        <v>5</v>
      </c>
      <c r="F337" s="6"/>
      <c r="G337" s="113">
        <f>G338</f>
        <v>0</v>
      </c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4"/>
      <c r="Y337" s="126"/>
      <c r="Z337" s="113">
        <f>Z338</f>
        <v>0</v>
      </c>
      <c r="AA337" s="110">
        <v>0</v>
      </c>
      <c r="AB337" s="192"/>
      <c r="AC337" s="192"/>
    </row>
    <row r="338" spans="1:29" ht="16.5" outlineLevel="6" thickBot="1">
      <c r="A338" s="115" t="s">
        <v>120</v>
      </c>
      <c r="B338" s="116">
        <v>951</v>
      </c>
      <c r="C338" s="117" t="s">
        <v>14</v>
      </c>
      <c r="D338" s="117" t="s">
        <v>311</v>
      </c>
      <c r="E338" s="117" t="s">
        <v>119</v>
      </c>
      <c r="F338" s="117"/>
      <c r="G338" s="122">
        <f>G339</f>
        <v>0</v>
      </c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76"/>
      <c r="Y338" s="162"/>
      <c r="Z338" s="122">
        <f>Z339</f>
        <v>0</v>
      </c>
      <c r="AA338" s="110">
        <v>0</v>
      </c>
      <c r="AB338" s="192"/>
      <c r="AC338" s="192"/>
    </row>
    <row r="339" spans="1:29" ht="48" outlineLevel="6" thickBot="1">
      <c r="A339" s="58" t="s">
        <v>206</v>
      </c>
      <c r="B339" s="52">
        <v>951</v>
      </c>
      <c r="C339" s="53" t="s">
        <v>14</v>
      </c>
      <c r="D339" s="53" t="s">
        <v>311</v>
      </c>
      <c r="E339" s="53" t="s">
        <v>89</v>
      </c>
      <c r="F339" s="53"/>
      <c r="G339" s="112">
        <v>0</v>
      </c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4"/>
      <c r="Y339" s="126"/>
      <c r="Z339" s="112">
        <v>0</v>
      </c>
      <c r="AA339" s="110">
        <v>0</v>
      </c>
      <c r="AB339" s="192"/>
      <c r="AC339" s="192"/>
    </row>
    <row r="340" spans="1:29" ht="16.5" outlineLevel="6" thickBot="1">
      <c r="A340" s="8" t="s">
        <v>232</v>
      </c>
      <c r="B340" s="15">
        <v>951</v>
      </c>
      <c r="C340" s="9" t="s">
        <v>14</v>
      </c>
      <c r="D340" s="9" t="s">
        <v>312</v>
      </c>
      <c r="E340" s="9" t="s">
        <v>5</v>
      </c>
      <c r="F340" s="9"/>
      <c r="G340" s="140">
        <f>G341</f>
        <v>80</v>
      </c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4"/>
      <c r="Y340" s="126"/>
      <c r="Z340" s="140">
        <f>Z341</f>
        <v>0</v>
      </c>
      <c r="AA340" s="110">
        <f t="shared" si="47"/>
        <v>0</v>
      </c>
      <c r="AB340" s="192"/>
      <c r="AC340" s="192"/>
    </row>
    <row r="341" spans="1:29" ht="48" outlineLevel="6" thickBot="1">
      <c r="A341" s="45" t="s">
        <v>166</v>
      </c>
      <c r="B341" s="17">
        <v>951</v>
      </c>
      <c r="C341" s="6" t="s">
        <v>14</v>
      </c>
      <c r="D341" s="6" t="s">
        <v>313</v>
      </c>
      <c r="E341" s="6" t="s">
        <v>5</v>
      </c>
      <c r="F341" s="6"/>
      <c r="G341" s="113">
        <f>G342</f>
        <v>80</v>
      </c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4"/>
      <c r="Y341" s="126"/>
      <c r="Z341" s="113">
        <f>Z342</f>
        <v>0</v>
      </c>
      <c r="AA341" s="110">
        <f t="shared" si="47"/>
        <v>0</v>
      </c>
      <c r="AB341" s="192"/>
      <c r="AC341" s="192"/>
    </row>
    <row r="342" spans="1:29" ht="18.75" customHeight="1" outlineLevel="6" thickBot="1">
      <c r="A342" s="115" t="s">
        <v>100</v>
      </c>
      <c r="B342" s="116">
        <v>951</v>
      </c>
      <c r="C342" s="117" t="s">
        <v>14</v>
      </c>
      <c r="D342" s="117" t="s">
        <v>313</v>
      </c>
      <c r="E342" s="117" t="s">
        <v>95</v>
      </c>
      <c r="F342" s="117"/>
      <c r="G342" s="122">
        <f>G343</f>
        <v>80</v>
      </c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76"/>
      <c r="Y342" s="162"/>
      <c r="Z342" s="122">
        <f>Z343</f>
        <v>0</v>
      </c>
      <c r="AA342" s="110">
        <f t="shared" si="47"/>
        <v>0</v>
      </c>
      <c r="AB342" s="192"/>
      <c r="AC342" s="192"/>
    </row>
    <row r="343" spans="1:29" ht="32.25" outlineLevel="6" thickBot="1">
      <c r="A343" s="48" t="s">
        <v>101</v>
      </c>
      <c r="B343" s="52">
        <v>951</v>
      </c>
      <c r="C343" s="53" t="s">
        <v>14</v>
      </c>
      <c r="D343" s="53" t="s">
        <v>313</v>
      </c>
      <c r="E343" s="53" t="s">
        <v>96</v>
      </c>
      <c r="F343" s="53"/>
      <c r="G343" s="112">
        <v>80</v>
      </c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4"/>
      <c r="Y343" s="126"/>
      <c r="Z343" s="112">
        <v>0</v>
      </c>
      <c r="AA343" s="110">
        <f t="shared" si="47"/>
        <v>0</v>
      </c>
      <c r="AB343" s="192"/>
      <c r="AC343" s="192"/>
    </row>
    <row r="344" spans="1:29" ht="16.5" outlineLevel="6" thickBot="1">
      <c r="A344" s="8" t="s">
        <v>233</v>
      </c>
      <c r="B344" s="15">
        <v>951</v>
      </c>
      <c r="C344" s="9" t="s">
        <v>14</v>
      </c>
      <c r="D344" s="9" t="s">
        <v>314</v>
      </c>
      <c r="E344" s="9" t="s">
        <v>5</v>
      </c>
      <c r="F344" s="9"/>
      <c r="G344" s="140">
        <f>G345</f>
        <v>42.4</v>
      </c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4"/>
      <c r="Y344" s="126"/>
      <c r="Z344" s="140">
        <f>Z345</f>
        <v>8</v>
      </c>
      <c r="AA344" s="110">
        <f t="shared" si="47"/>
        <v>18.867924528301888</v>
      </c>
      <c r="AB344" s="192"/>
      <c r="AC344" s="192"/>
    </row>
    <row r="345" spans="1:29" ht="32.25" outlineLevel="6" thickBot="1">
      <c r="A345" s="45" t="s">
        <v>167</v>
      </c>
      <c r="B345" s="17">
        <v>951</v>
      </c>
      <c r="C345" s="6" t="s">
        <v>14</v>
      </c>
      <c r="D345" s="6" t="s">
        <v>315</v>
      </c>
      <c r="E345" s="6" t="s">
        <v>5</v>
      </c>
      <c r="F345" s="6"/>
      <c r="G345" s="113">
        <f>G346</f>
        <v>42.4</v>
      </c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4"/>
      <c r="Y345" s="126"/>
      <c r="Z345" s="113">
        <f>Z346</f>
        <v>8</v>
      </c>
      <c r="AA345" s="110">
        <f t="shared" si="47"/>
        <v>18.867924528301888</v>
      </c>
      <c r="AB345" s="192"/>
      <c r="AC345" s="192"/>
    </row>
    <row r="346" spans="1:29" ht="32.25" outlineLevel="6" thickBot="1">
      <c r="A346" s="115" t="s">
        <v>100</v>
      </c>
      <c r="B346" s="116">
        <v>951</v>
      </c>
      <c r="C346" s="117" t="s">
        <v>14</v>
      </c>
      <c r="D346" s="117" t="s">
        <v>315</v>
      </c>
      <c r="E346" s="117" t="s">
        <v>95</v>
      </c>
      <c r="F346" s="117"/>
      <c r="G346" s="122">
        <f>G347</f>
        <v>42.4</v>
      </c>
      <c r="H346" s="177">
        <f aca="true" t="shared" si="48" ref="H346:X346">H347</f>
        <v>0</v>
      </c>
      <c r="I346" s="177">
        <f t="shared" si="48"/>
        <v>0</v>
      </c>
      <c r="J346" s="177">
        <f t="shared" si="48"/>
        <v>0</v>
      </c>
      <c r="K346" s="177">
        <f t="shared" si="48"/>
        <v>0</v>
      </c>
      <c r="L346" s="177">
        <f t="shared" si="48"/>
        <v>0</v>
      </c>
      <c r="M346" s="177">
        <f t="shared" si="48"/>
        <v>0</v>
      </c>
      <c r="N346" s="177">
        <f t="shared" si="48"/>
        <v>0</v>
      </c>
      <c r="O346" s="177">
        <f t="shared" si="48"/>
        <v>0</v>
      </c>
      <c r="P346" s="177">
        <f t="shared" si="48"/>
        <v>0</v>
      </c>
      <c r="Q346" s="177">
        <f t="shared" si="48"/>
        <v>0</v>
      </c>
      <c r="R346" s="177">
        <f t="shared" si="48"/>
        <v>0</v>
      </c>
      <c r="S346" s="177">
        <f t="shared" si="48"/>
        <v>0</v>
      </c>
      <c r="T346" s="177">
        <f t="shared" si="48"/>
        <v>0</v>
      </c>
      <c r="U346" s="177">
        <f t="shared" si="48"/>
        <v>0</v>
      </c>
      <c r="V346" s="177">
        <f t="shared" si="48"/>
        <v>0</v>
      </c>
      <c r="W346" s="177">
        <f t="shared" si="48"/>
        <v>0</v>
      </c>
      <c r="X346" s="178">
        <f t="shared" si="48"/>
        <v>669.14176</v>
      </c>
      <c r="Y346" s="162">
        <f>X346/G340*100</f>
        <v>836.4272</v>
      </c>
      <c r="Z346" s="122">
        <f>Z347</f>
        <v>8</v>
      </c>
      <c r="AA346" s="110">
        <f t="shared" si="47"/>
        <v>18.867924528301888</v>
      </c>
      <c r="AB346" s="192"/>
      <c r="AC346" s="192"/>
    </row>
    <row r="347" spans="1:29" ht="32.25" outlineLevel="6" thickBot="1">
      <c r="A347" s="48" t="s">
        <v>101</v>
      </c>
      <c r="B347" s="52">
        <v>951</v>
      </c>
      <c r="C347" s="53" t="s">
        <v>14</v>
      </c>
      <c r="D347" s="53" t="s">
        <v>315</v>
      </c>
      <c r="E347" s="53" t="s">
        <v>96</v>
      </c>
      <c r="F347" s="53"/>
      <c r="G347" s="112">
        <v>42.4</v>
      </c>
      <c r="H347" s="172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9"/>
      <c r="X347" s="142">
        <v>669.14176</v>
      </c>
      <c r="Y347" s="126">
        <f>X347/G341*100</f>
        <v>836.4272</v>
      </c>
      <c r="Z347" s="94">
        <v>8</v>
      </c>
      <c r="AA347" s="110">
        <f t="shared" si="47"/>
        <v>18.867924528301888</v>
      </c>
      <c r="AB347" s="192"/>
      <c r="AC347" s="192"/>
    </row>
    <row r="348" spans="1:29" ht="19.5" outlineLevel="6" thickBot="1">
      <c r="A348" s="8" t="s">
        <v>234</v>
      </c>
      <c r="B348" s="15">
        <v>951</v>
      </c>
      <c r="C348" s="9" t="s">
        <v>14</v>
      </c>
      <c r="D348" s="9" t="s">
        <v>316</v>
      </c>
      <c r="E348" s="9" t="s">
        <v>5</v>
      </c>
      <c r="F348" s="9"/>
      <c r="G348" s="140">
        <f>G349</f>
        <v>30</v>
      </c>
      <c r="H348" s="173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43"/>
      <c r="Y348" s="126"/>
      <c r="Z348" s="140">
        <f>Z349</f>
        <v>10</v>
      </c>
      <c r="AA348" s="110">
        <f t="shared" si="47"/>
        <v>33.33333333333333</v>
      </c>
      <c r="AB348" s="192"/>
      <c r="AC348" s="192"/>
    </row>
    <row r="349" spans="1:29" ht="32.25" outlineLevel="6" thickBot="1">
      <c r="A349" s="45" t="s">
        <v>168</v>
      </c>
      <c r="B349" s="17">
        <v>951</v>
      </c>
      <c r="C349" s="6" t="s">
        <v>14</v>
      </c>
      <c r="D349" s="6" t="s">
        <v>317</v>
      </c>
      <c r="E349" s="6" t="s">
        <v>5</v>
      </c>
      <c r="F349" s="6"/>
      <c r="G349" s="113">
        <f>G350</f>
        <v>30</v>
      </c>
      <c r="H349" s="173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43"/>
      <c r="Y349" s="126"/>
      <c r="Z349" s="113">
        <f>Z350</f>
        <v>10</v>
      </c>
      <c r="AA349" s="110">
        <f t="shared" si="47"/>
        <v>33.33333333333333</v>
      </c>
      <c r="AB349" s="192"/>
      <c r="AC349" s="192"/>
    </row>
    <row r="350" spans="1:29" ht="18.75" customHeight="1" outlineLevel="6" thickBot="1">
      <c r="A350" s="115" t="s">
        <v>100</v>
      </c>
      <c r="B350" s="116">
        <v>951</v>
      </c>
      <c r="C350" s="117" t="s">
        <v>14</v>
      </c>
      <c r="D350" s="117" t="s">
        <v>317</v>
      </c>
      <c r="E350" s="117" t="s">
        <v>95</v>
      </c>
      <c r="F350" s="117"/>
      <c r="G350" s="122">
        <f>G351</f>
        <v>30</v>
      </c>
      <c r="H350" s="174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64"/>
      <c r="Y350" s="162"/>
      <c r="Z350" s="122">
        <f>Z351</f>
        <v>10</v>
      </c>
      <c r="AA350" s="110">
        <f t="shared" si="47"/>
        <v>33.33333333333333</v>
      </c>
      <c r="AB350" s="192"/>
      <c r="AC350" s="192"/>
    </row>
    <row r="351" spans="1:29" ht="32.25" outlineLevel="6" thickBot="1">
      <c r="A351" s="48" t="s">
        <v>101</v>
      </c>
      <c r="B351" s="52">
        <v>951</v>
      </c>
      <c r="C351" s="53" t="s">
        <v>14</v>
      </c>
      <c r="D351" s="53" t="s">
        <v>317</v>
      </c>
      <c r="E351" s="53" t="s">
        <v>96</v>
      </c>
      <c r="F351" s="53"/>
      <c r="G351" s="112">
        <v>30</v>
      </c>
      <c r="H351" s="173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43"/>
      <c r="Y351" s="126"/>
      <c r="Z351" s="94">
        <v>10</v>
      </c>
      <c r="AA351" s="110">
        <f t="shared" si="47"/>
        <v>33.33333333333333</v>
      </c>
      <c r="AB351" s="192"/>
      <c r="AC351" s="192"/>
    </row>
    <row r="352" spans="1:29" ht="19.5" outlineLevel="6" thickBot="1">
      <c r="A352" s="66" t="s">
        <v>44</v>
      </c>
      <c r="B352" s="14">
        <v>951</v>
      </c>
      <c r="C352" s="12" t="s">
        <v>43</v>
      </c>
      <c r="D352" s="12" t="s">
        <v>261</v>
      </c>
      <c r="E352" s="12" t="s">
        <v>5</v>
      </c>
      <c r="F352" s="12"/>
      <c r="G352" s="127">
        <f>G353+G359+G369</f>
        <v>3537.5421</v>
      </c>
      <c r="H352" s="173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43"/>
      <c r="Y352" s="126"/>
      <c r="Z352" s="127">
        <f>Z353+Z359+Z369</f>
        <v>3503.124</v>
      </c>
      <c r="AA352" s="110">
        <f t="shared" si="47"/>
        <v>99.02706175567492</v>
      </c>
      <c r="AB352" s="192"/>
      <c r="AC352" s="192"/>
    </row>
    <row r="353" spans="1:29" ht="19.5" outlineLevel="6" thickBot="1">
      <c r="A353" s="79" t="s">
        <v>36</v>
      </c>
      <c r="B353" s="14">
        <v>951</v>
      </c>
      <c r="C353" s="26" t="s">
        <v>15</v>
      </c>
      <c r="D353" s="26" t="s">
        <v>261</v>
      </c>
      <c r="E353" s="26" t="s">
        <v>5</v>
      </c>
      <c r="F353" s="26"/>
      <c r="G353" s="167">
        <f>G354</f>
        <v>720</v>
      </c>
      <c r="H353" s="173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43"/>
      <c r="Y353" s="126"/>
      <c r="Z353" s="167">
        <f>Z354</f>
        <v>494.199</v>
      </c>
      <c r="AA353" s="110">
        <f t="shared" si="47"/>
        <v>68.63875</v>
      </c>
      <c r="AB353" s="192"/>
      <c r="AC353" s="192"/>
    </row>
    <row r="354" spans="1:29" ht="32.25" outlineLevel="6" thickBot="1">
      <c r="A354" s="69" t="s">
        <v>135</v>
      </c>
      <c r="B354" s="15">
        <v>951</v>
      </c>
      <c r="C354" s="9" t="s">
        <v>15</v>
      </c>
      <c r="D354" s="9" t="s">
        <v>262</v>
      </c>
      <c r="E354" s="9" t="s">
        <v>5</v>
      </c>
      <c r="F354" s="9"/>
      <c r="G354" s="140">
        <f>G355</f>
        <v>720</v>
      </c>
      <c r="H354" s="173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43"/>
      <c r="Y354" s="126"/>
      <c r="Z354" s="140">
        <f>Z355</f>
        <v>494.199</v>
      </c>
      <c r="AA354" s="110">
        <f t="shared" si="47"/>
        <v>68.63875</v>
      </c>
      <c r="AB354" s="192"/>
      <c r="AC354" s="192"/>
    </row>
    <row r="355" spans="1:29" ht="35.25" customHeight="1" outlineLevel="6" thickBot="1">
      <c r="A355" s="69" t="s">
        <v>136</v>
      </c>
      <c r="B355" s="15">
        <v>951</v>
      </c>
      <c r="C355" s="10" t="s">
        <v>15</v>
      </c>
      <c r="D355" s="10" t="s">
        <v>263</v>
      </c>
      <c r="E355" s="10" t="s">
        <v>5</v>
      </c>
      <c r="F355" s="10"/>
      <c r="G355" s="133">
        <f>G356</f>
        <v>720</v>
      </c>
      <c r="H355" s="173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43"/>
      <c r="Y355" s="126"/>
      <c r="Z355" s="133">
        <f>Z356</f>
        <v>494.199</v>
      </c>
      <c r="AA355" s="110">
        <f t="shared" si="47"/>
        <v>68.63875</v>
      </c>
      <c r="AB355" s="192"/>
      <c r="AC355" s="192"/>
    </row>
    <row r="356" spans="1:29" ht="32.25" outlineLevel="6" thickBot="1">
      <c r="A356" s="54" t="s">
        <v>169</v>
      </c>
      <c r="B356" s="50">
        <v>951</v>
      </c>
      <c r="C356" s="51" t="s">
        <v>15</v>
      </c>
      <c r="D356" s="51" t="s">
        <v>319</v>
      </c>
      <c r="E356" s="51" t="s">
        <v>5</v>
      </c>
      <c r="F356" s="51"/>
      <c r="G356" s="136">
        <f>G357</f>
        <v>720</v>
      </c>
      <c r="H356" s="173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43"/>
      <c r="Y356" s="126"/>
      <c r="Z356" s="136">
        <f>Z357</f>
        <v>494.199</v>
      </c>
      <c r="AA356" s="110">
        <f t="shared" si="47"/>
        <v>68.63875</v>
      </c>
      <c r="AB356" s="192"/>
      <c r="AC356" s="192"/>
    </row>
    <row r="357" spans="1:29" ht="18" customHeight="1" outlineLevel="6" thickBot="1">
      <c r="A357" s="5" t="s">
        <v>124</v>
      </c>
      <c r="B357" s="17">
        <v>951</v>
      </c>
      <c r="C357" s="6" t="s">
        <v>15</v>
      </c>
      <c r="D357" s="6" t="s">
        <v>319</v>
      </c>
      <c r="E357" s="6" t="s">
        <v>122</v>
      </c>
      <c r="F357" s="6"/>
      <c r="G357" s="113">
        <f>G358</f>
        <v>720</v>
      </c>
      <c r="H357" s="173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43"/>
      <c r="Y357" s="126"/>
      <c r="Z357" s="113">
        <f>Z358</f>
        <v>494.199</v>
      </c>
      <c r="AA357" s="110">
        <f t="shared" si="47"/>
        <v>68.63875</v>
      </c>
      <c r="AB357" s="192"/>
      <c r="AC357" s="192"/>
    </row>
    <row r="358" spans="1:29" ht="32.25" outlineLevel="6" thickBot="1">
      <c r="A358" s="48" t="s">
        <v>125</v>
      </c>
      <c r="B358" s="52">
        <v>951</v>
      </c>
      <c r="C358" s="53" t="s">
        <v>15</v>
      </c>
      <c r="D358" s="53" t="s">
        <v>319</v>
      </c>
      <c r="E358" s="53" t="s">
        <v>123</v>
      </c>
      <c r="F358" s="53"/>
      <c r="G358" s="112">
        <v>720</v>
      </c>
      <c r="H358" s="173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43"/>
      <c r="Y358" s="126"/>
      <c r="Z358" s="94">
        <v>494.199</v>
      </c>
      <c r="AA358" s="110">
        <f t="shared" si="47"/>
        <v>68.63875</v>
      </c>
      <c r="AB358" s="192"/>
      <c r="AC358" s="192"/>
    </row>
    <row r="359" spans="1:29" ht="19.5" outlineLevel="6" thickBot="1">
      <c r="A359" s="79" t="s">
        <v>37</v>
      </c>
      <c r="B359" s="14">
        <v>951</v>
      </c>
      <c r="C359" s="26" t="s">
        <v>16</v>
      </c>
      <c r="D359" s="26" t="s">
        <v>261</v>
      </c>
      <c r="E359" s="26" t="s">
        <v>5</v>
      </c>
      <c r="F359" s="26"/>
      <c r="G359" s="167">
        <f>G360</f>
        <v>2787.5421</v>
      </c>
      <c r="H359" s="173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43"/>
      <c r="Y359" s="126"/>
      <c r="Z359" s="167">
        <f>Z360</f>
        <v>2998.9249999999997</v>
      </c>
      <c r="AA359" s="110">
        <f t="shared" si="47"/>
        <v>107.58312852028314</v>
      </c>
      <c r="AB359" s="192"/>
      <c r="AC359" s="192"/>
    </row>
    <row r="360" spans="1:29" ht="19.5" outlineLevel="6" thickBot="1">
      <c r="A360" s="11" t="s">
        <v>145</v>
      </c>
      <c r="B360" s="15">
        <v>951</v>
      </c>
      <c r="C360" s="9" t="s">
        <v>16</v>
      </c>
      <c r="D360" s="9" t="s">
        <v>261</v>
      </c>
      <c r="E360" s="9" t="s">
        <v>5</v>
      </c>
      <c r="F360" s="9"/>
      <c r="G360" s="140">
        <f>G361</f>
        <v>2787.5421</v>
      </c>
      <c r="H360" s="173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43"/>
      <c r="Y360" s="126"/>
      <c r="Z360" s="140">
        <f>Z361</f>
        <v>2998.9249999999997</v>
      </c>
      <c r="AA360" s="110">
        <f t="shared" si="47"/>
        <v>107.58312852028314</v>
      </c>
      <c r="AB360" s="192"/>
      <c r="AC360" s="192"/>
    </row>
    <row r="361" spans="1:29" ht="19.5" outlineLevel="6" thickBot="1">
      <c r="A361" s="8" t="s">
        <v>235</v>
      </c>
      <c r="B361" s="15">
        <v>951</v>
      </c>
      <c r="C361" s="9" t="s">
        <v>16</v>
      </c>
      <c r="D361" s="9" t="s">
        <v>320</v>
      </c>
      <c r="E361" s="9" t="s">
        <v>5</v>
      </c>
      <c r="F361" s="9"/>
      <c r="G361" s="140">
        <f>G362+G365+G368</f>
        <v>2787.5421</v>
      </c>
      <c r="H361" s="128" t="e">
        <f aca="true" t="shared" si="49" ref="H361:X361">H362+H366</f>
        <v>#REF!</v>
      </c>
      <c r="I361" s="128" t="e">
        <f t="shared" si="49"/>
        <v>#REF!</v>
      </c>
      <c r="J361" s="128" t="e">
        <f t="shared" si="49"/>
        <v>#REF!</v>
      </c>
      <c r="K361" s="128" t="e">
        <f t="shared" si="49"/>
        <v>#REF!</v>
      </c>
      <c r="L361" s="128" t="e">
        <f t="shared" si="49"/>
        <v>#REF!</v>
      </c>
      <c r="M361" s="128" t="e">
        <f t="shared" si="49"/>
        <v>#REF!</v>
      </c>
      <c r="N361" s="128" t="e">
        <f t="shared" si="49"/>
        <v>#REF!</v>
      </c>
      <c r="O361" s="128" t="e">
        <f t="shared" si="49"/>
        <v>#REF!</v>
      </c>
      <c r="P361" s="128" t="e">
        <f t="shared" si="49"/>
        <v>#REF!</v>
      </c>
      <c r="Q361" s="128" t="e">
        <f t="shared" si="49"/>
        <v>#REF!</v>
      </c>
      <c r="R361" s="128" t="e">
        <f t="shared" si="49"/>
        <v>#REF!</v>
      </c>
      <c r="S361" s="128" t="e">
        <f t="shared" si="49"/>
        <v>#REF!</v>
      </c>
      <c r="T361" s="128" t="e">
        <f t="shared" si="49"/>
        <v>#REF!</v>
      </c>
      <c r="U361" s="128" t="e">
        <f t="shared" si="49"/>
        <v>#REF!</v>
      </c>
      <c r="V361" s="128" t="e">
        <f t="shared" si="49"/>
        <v>#REF!</v>
      </c>
      <c r="W361" s="128" t="e">
        <f t="shared" si="49"/>
        <v>#REF!</v>
      </c>
      <c r="X361" s="170" t="e">
        <f t="shared" si="49"/>
        <v>#REF!</v>
      </c>
      <c r="Y361" s="126" t="e">
        <f>X361/G354*100</f>
        <v>#REF!</v>
      </c>
      <c r="Z361" s="140">
        <f>Z362+Z365+Z368</f>
        <v>2998.9249999999997</v>
      </c>
      <c r="AA361" s="110">
        <f t="shared" si="47"/>
        <v>107.58312852028314</v>
      </c>
      <c r="AB361" s="192"/>
      <c r="AC361" s="192"/>
    </row>
    <row r="362" spans="1:29" ht="48" outlineLevel="6" thickBot="1">
      <c r="A362" s="71" t="s">
        <v>414</v>
      </c>
      <c r="B362" s="50">
        <v>951</v>
      </c>
      <c r="C362" s="51" t="s">
        <v>16</v>
      </c>
      <c r="D362" s="51" t="s">
        <v>412</v>
      </c>
      <c r="E362" s="51" t="s">
        <v>5</v>
      </c>
      <c r="F362" s="51"/>
      <c r="G362" s="136">
        <f>G363</f>
        <v>2787.5421</v>
      </c>
      <c r="H362" s="131" t="e">
        <f aca="true" t="shared" si="50" ref="H362:X363">H363</f>
        <v>#REF!</v>
      </c>
      <c r="I362" s="131" t="e">
        <f t="shared" si="50"/>
        <v>#REF!</v>
      </c>
      <c r="J362" s="131" t="e">
        <f t="shared" si="50"/>
        <v>#REF!</v>
      </c>
      <c r="K362" s="131" t="e">
        <f t="shared" si="50"/>
        <v>#REF!</v>
      </c>
      <c r="L362" s="131" t="e">
        <f t="shared" si="50"/>
        <v>#REF!</v>
      </c>
      <c r="M362" s="131" t="e">
        <f t="shared" si="50"/>
        <v>#REF!</v>
      </c>
      <c r="N362" s="131" t="e">
        <f t="shared" si="50"/>
        <v>#REF!</v>
      </c>
      <c r="O362" s="131" t="e">
        <f t="shared" si="50"/>
        <v>#REF!</v>
      </c>
      <c r="P362" s="131" t="e">
        <f t="shared" si="50"/>
        <v>#REF!</v>
      </c>
      <c r="Q362" s="131" t="e">
        <f t="shared" si="50"/>
        <v>#REF!</v>
      </c>
      <c r="R362" s="131" t="e">
        <f t="shared" si="50"/>
        <v>#REF!</v>
      </c>
      <c r="S362" s="131" t="e">
        <f t="shared" si="50"/>
        <v>#REF!</v>
      </c>
      <c r="T362" s="131" t="e">
        <f t="shared" si="50"/>
        <v>#REF!</v>
      </c>
      <c r="U362" s="131" t="e">
        <f t="shared" si="50"/>
        <v>#REF!</v>
      </c>
      <c r="V362" s="131" t="e">
        <f t="shared" si="50"/>
        <v>#REF!</v>
      </c>
      <c r="W362" s="131" t="e">
        <f t="shared" si="50"/>
        <v>#REF!</v>
      </c>
      <c r="X362" s="144" t="e">
        <f t="shared" si="50"/>
        <v>#REF!</v>
      </c>
      <c r="Y362" s="126" t="e">
        <f>X362/G355*100</f>
        <v>#REF!</v>
      </c>
      <c r="Z362" s="136">
        <f>Z363</f>
        <v>2787.542</v>
      </c>
      <c r="AA362" s="110">
        <f t="shared" si="47"/>
        <v>99.99999641261023</v>
      </c>
      <c r="AB362" s="192"/>
      <c r="AC362" s="192"/>
    </row>
    <row r="363" spans="1:29" ht="32.25" outlineLevel="6" thickBot="1">
      <c r="A363" s="5" t="s">
        <v>106</v>
      </c>
      <c r="B363" s="17">
        <v>951</v>
      </c>
      <c r="C363" s="6" t="s">
        <v>16</v>
      </c>
      <c r="D363" s="6" t="s">
        <v>412</v>
      </c>
      <c r="E363" s="6" t="s">
        <v>105</v>
      </c>
      <c r="F363" s="6"/>
      <c r="G363" s="113">
        <f>G364</f>
        <v>2787.5421</v>
      </c>
      <c r="H363" s="134" t="e">
        <f t="shared" si="50"/>
        <v>#REF!</v>
      </c>
      <c r="I363" s="134" t="e">
        <f t="shared" si="50"/>
        <v>#REF!</v>
      </c>
      <c r="J363" s="134" t="e">
        <f t="shared" si="50"/>
        <v>#REF!</v>
      </c>
      <c r="K363" s="134" t="e">
        <f t="shared" si="50"/>
        <v>#REF!</v>
      </c>
      <c r="L363" s="134" t="e">
        <f t="shared" si="50"/>
        <v>#REF!</v>
      </c>
      <c r="M363" s="134" t="e">
        <f t="shared" si="50"/>
        <v>#REF!</v>
      </c>
      <c r="N363" s="134" t="e">
        <f t="shared" si="50"/>
        <v>#REF!</v>
      </c>
      <c r="O363" s="134" t="e">
        <f t="shared" si="50"/>
        <v>#REF!</v>
      </c>
      <c r="P363" s="134" t="e">
        <f t="shared" si="50"/>
        <v>#REF!</v>
      </c>
      <c r="Q363" s="134" t="e">
        <f t="shared" si="50"/>
        <v>#REF!</v>
      </c>
      <c r="R363" s="134" t="e">
        <f t="shared" si="50"/>
        <v>#REF!</v>
      </c>
      <c r="S363" s="134" t="e">
        <f t="shared" si="50"/>
        <v>#REF!</v>
      </c>
      <c r="T363" s="134" t="e">
        <f t="shared" si="50"/>
        <v>#REF!</v>
      </c>
      <c r="U363" s="134" t="e">
        <f t="shared" si="50"/>
        <v>#REF!</v>
      </c>
      <c r="V363" s="134" t="e">
        <f t="shared" si="50"/>
        <v>#REF!</v>
      </c>
      <c r="W363" s="134" t="e">
        <f t="shared" si="50"/>
        <v>#REF!</v>
      </c>
      <c r="X363" s="145" t="e">
        <f t="shared" si="50"/>
        <v>#REF!</v>
      </c>
      <c r="Y363" s="126" t="e">
        <f>X363/G356*100</f>
        <v>#REF!</v>
      </c>
      <c r="Z363" s="113">
        <f>Z364</f>
        <v>2787.542</v>
      </c>
      <c r="AA363" s="110">
        <f t="shared" si="47"/>
        <v>99.99999641261023</v>
      </c>
      <c r="AB363" s="192"/>
      <c r="AC363" s="192"/>
    </row>
    <row r="364" spans="1:29" ht="16.5" outlineLevel="6" thickBot="1">
      <c r="A364" s="48" t="s">
        <v>127</v>
      </c>
      <c r="B364" s="52">
        <v>951</v>
      </c>
      <c r="C364" s="53" t="s">
        <v>16</v>
      </c>
      <c r="D364" s="53" t="s">
        <v>412</v>
      </c>
      <c r="E364" s="53" t="s">
        <v>126</v>
      </c>
      <c r="F364" s="53"/>
      <c r="G364" s="112">
        <v>2787.5421</v>
      </c>
      <c r="H364" s="137" t="e">
        <f>#REF!</f>
        <v>#REF!</v>
      </c>
      <c r="I364" s="137" t="e">
        <f>#REF!</f>
        <v>#REF!</v>
      </c>
      <c r="J364" s="137" t="e">
        <f>#REF!</f>
        <v>#REF!</v>
      </c>
      <c r="K364" s="137" t="e">
        <f>#REF!</f>
        <v>#REF!</v>
      </c>
      <c r="L364" s="137" t="e">
        <f>#REF!</f>
        <v>#REF!</v>
      </c>
      <c r="M364" s="137" t="e">
        <f>#REF!</f>
        <v>#REF!</v>
      </c>
      <c r="N364" s="137" t="e">
        <f>#REF!</f>
        <v>#REF!</v>
      </c>
      <c r="O364" s="137" t="e">
        <f>#REF!</f>
        <v>#REF!</v>
      </c>
      <c r="P364" s="137" t="e">
        <f>#REF!</f>
        <v>#REF!</v>
      </c>
      <c r="Q364" s="137" t="e">
        <f>#REF!</f>
        <v>#REF!</v>
      </c>
      <c r="R364" s="137" t="e">
        <f>#REF!</f>
        <v>#REF!</v>
      </c>
      <c r="S364" s="137" t="e">
        <f>#REF!</f>
        <v>#REF!</v>
      </c>
      <c r="T364" s="137" t="e">
        <f>#REF!</f>
        <v>#REF!</v>
      </c>
      <c r="U364" s="137" t="e">
        <f>#REF!</f>
        <v>#REF!</v>
      </c>
      <c r="V364" s="137" t="e">
        <f>#REF!</f>
        <v>#REF!</v>
      </c>
      <c r="W364" s="137" t="e">
        <f>#REF!</f>
        <v>#REF!</v>
      </c>
      <c r="X364" s="146" t="e">
        <f>#REF!</f>
        <v>#REF!</v>
      </c>
      <c r="Y364" s="126" t="e">
        <f>X364/G357*100</f>
        <v>#REF!</v>
      </c>
      <c r="Z364" s="94">
        <v>2787.542</v>
      </c>
      <c r="AA364" s="110">
        <f t="shared" si="47"/>
        <v>99.99999641261023</v>
      </c>
      <c r="AB364" s="192"/>
      <c r="AC364" s="192"/>
    </row>
    <row r="365" spans="1:29" ht="48" outlineLevel="6" thickBot="1">
      <c r="A365" s="71" t="s">
        <v>415</v>
      </c>
      <c r="B365" s="50">
        <v>951</v>
      </c>
      <c r="C365" s="51" t="s">
        <v>16</v>
      </c>
      <c r="D365" s="51" t="s">
        <v>413</v>
      </c>
      <c r="E365" s="51" t="s">
        <v>5</v>
      </c>
      <c r="F365" s="51"/>
      <c r="G365" s="136">
        <f>G366</f>
        <v>0</v>
      </c>
      <c r="H365" s="173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43"/>
      <c r="Y365" s="126"/>
      <c r="Z365" s="136">
        <f>Z366</f>
        <v>0</v>
      </c>
      <c r="AA365" s="110">
        <v>0</v>
      </c>
      <c r="AB365" s="192"/>
      <c r="AC365" s="192"/>
    </row>
    <row r="366" spans="1:29" ht="32.25" outlineLevel="6" thickBot="1">
      <c r="A366" s="5" t="s">
        <v>106</v>
      </c>
      <c r="B366" s="17">
        <v>951</v>
      </c>
      <c r="C366" s="6" t="s">
        <v>16</v>
      </c>
      <c r="D366" s="6" t="s">
        <v>413</v>
      </c>
      <c r="E366" s="6" t="s">
        <v>105</v>
      </c>
      <c r="F366" s="6"/>
      <c r="G366" s="113">
        <f>G367</f>
        <v>0</v>
      </c>
      <c r="H366" s="131">
        <f aca="true" t="shared" si="51" ref="H366:X366">H367</f>
        <v>0</v>
      </c>
      <c r="I366" s="131">
        <f t="shared" si="51"/>
        <v>0</v>
      </c>
      <c r="J366" s="131">
        <f t="shared" si="51"/>
        <v>0</v>
      </c>
      <c r="K366" s="131">
        <f t="shared" si="51"/>
        <v>0</v>
      </c>
      <c r="L366" s="131">
        <f t="shared" si="51"/>
        <v>0</v>
      </c>
      <c r="M366" s="131">
        <f t="shared" si="51"/>
        <v>0</v>
      </c>
      <c r="N366" s="131">
        <f t="shared" si="51"/>
        <v>0</v>
      </c>
      <c r="O366" s="131">
        <f t="shared" si="51"/>
        <v>0</v>
      </c>
      <c r="P366" s="131">
        <f t="shared" si="51"/>
        <v>0</v>
      </c>
      <c r="Q366" s="131">
        <f t="shared" si="51"/>
        <v>0</v>
      </c>
      <c r="R366" s="131">
        <f t="shared" si="51"/>
        <v>0</v>
      </c>
      <c r="S366" s="131">
        <f t="shared" si="51"/>
        <v>0</v>
      </c>
      <c r="T366" s="131">
        <f t="shared" si="51"/>
        <v>0</v>
      </c>
      <c r="U366" s="131">
        <f t="shared" si="51"/>
        <v>0</v>
      </c>
      <c r="V366" s="131">
        <f t="shared" si="51"/>
        <v>0</v>
      </c>
      <c r="W366" s="131">
        <f t="shared" si="51"/>
        <v>0</v>
      </c>
      <c r="X366" s="144">
        <f t="shared" si="51"/>
        <v>63.00298</v>
      </c>
      <c r="Y366" s="126">
        <f>X366/G361*100</f>
        <v>2.2601624563804794</v>
      </c>
      <c r="Z366" s="113">
        <f>Z367</f>
        <v>0</v>
      </c>
      <c r="AA366" s="110">
        <v>0</v>
      </c>
      <c r="AB366" s="192"/>
      <c r="AC366" s="192"/>
    </row>
    <row r="367" spans="1:29" ht="16.5" outlineLevel="6" thickBot="1">
      <c r="A367" s="48" t="s">
        <v>127</v>
      </c>
      <c r="B367" s="52">
        <v>951</v>
      </c>
      <c r="C367" s="53" t="s">
        <v>16</v>
      </c>
      <c r="D367" s="53" t="s">
        <v>413</v>
      </c>
      <c r="E367" s="53" t="s">
        <v>126</v>
      </c>
      <c r="F367" s="53"/>
      <c r="G367" s="112">
        <v>0</v>
      </c>
      <c r="H367" s="134">
        <f aca="true" t="shared" si="52" ref="H367:X367">H369</f>
        <v>0</v>
      </c>
      <c r="I367" s="134">
        <f t="shared" si="52"/>
        <v>0</v>
      </c>
      <c r="J367" s="134">
        <f t="shared" si="52"/>
        <v>0</v>
      </c>
      <c r="K367" s="134">
        <f t="shared" si="52"/>
        <v>0</v>
      </c>
      <c r="L367" s="134">
        <f t="shared" si="52"/>
        <v>0</v>
      </c>
      <c r="M367" s="134">
        <f t="shared" si="52"/>
        <v>0</v>
      </c>
      <c r="N367" s="134">
        <f t="shared" si="52"/>
        <v>0</v>
      </c>
      <c r="O367" s="134">
        <f t="shared" si="52"/>
        <v>0</v>
      </c>
      <c r="P367" s="134">
        <f t="shared" si="52"/>
        <v>0</v>
      </c>
      <c r="Q367" s="134">
        <f t="shared" si="52"/>
        <v>0</v>
      </c>
      <c r="R367" s="134">
        <f t="shared" si="52"/>
        <v>0</v>
      </c>
      <c r="S367" s="134">
        <f t="shared" si="52"/>
        <v>0</v>
      </c>
      <c r="T367" s="134">
        <f t="shared" si="52"/>
        <v>0</v>
      </c>
      <c r="U367" s="134">
        <f t="shared" si="52"/>
        <v>0</v>
      </c>
      <c r="V367" s="134">
        <f t="shared" si="52"/>
        <v>0</v>
      </c>
      <c r="W367" s="134">
        <f t="shared" si="52"/>
        <v>0</v>
      </c>
      <c r="X367" s="145">
        <f t="shared" si="52"/>
        <v>63.00298</v>
      </c>
      <c r="Y367" s="126">
        <f>X367/G362*100</f>
        <v>2.2601624563804794</v>
      </c>
      <c r="Z367" s="112">
        <v>0</v>
      </c>
      <c r="AA367" s="110">
        <v>0</v>
      </c>
      <c r="AB367" s="192"/>
      <c r="AC367" s="192"/>
    </row>
    <row r="368" spans="1:29" ht="32.25" outlineLevel="6" thickBot="1">
      <c r="A368" s="48" t="s">
        <v>125</v>
      </c>
      <c r="B368" s="52">
        <v>951</v>
      </c>
      <c r="C368" s="53" t="s">
        <v>16</v>
      </c>
      <c r="D368" s="53" t="s">
        <v>349</v>
      </c>
      <c r="E368" s="53" t="s">
        <v>123</v>
      </c>
      <c r="F368" s="53"/>
      <c r="G368" s="112">
        <v>0</v>
      </c>
      <c r="H368" s="157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58"/>
      <c r="Y368" s="126"/>
      <c r="Z368" s="94">
        <v>211.383</v>
      </c>
      <c r="AA368" s="110">
        <v>0</v>
      </c>
      <c r="AB368" s="192"/>
      <c r="AC368" s="192"/>
    </row>
    <row r="369" spans="1:29" ht="19.5" outlineLevel="6" thickBot="1">
      <c r="A369" s="79" t="s">
        <v>170</v>
      </c>
      <c r="B369" s="14">
        <v>951</v>
      </c>
      <c r="C369" s="26" t="s">
        <v>171</v>
      </c>
      <c r="D369" s="26" t="s">
        <v>261</v>
      </c>
      <c r="E369" s="26" t="s">
        <v>5</v>
      </c>
      <c r="F369" s="26"/>
      <c r="G369" s="167">
        <f>G370</f>
        <v>30</v>
      </c>
      <c r="H369" s="172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9"/>
      <c r="X369" s="142">
        <v>63.00298</v>
      </c>
      <c r="Y369" s="126">
        <f>X369/G363*100</f>
        <v>2.2601624563804794</v>
      </c>
      <c r="Z369" s="167">
        <f>Z370</f>
        <v>10</v>
      </c>
      <c r="AA369" s="110">
        <f t="shared" si="47"/>
        <v>33.33333333333333</v>
      </c>
      <c r="AB369" s="192"/>
      <c r="AC369" s="192"/>
    </row>
    <row r="370" spans="1:29" ht="19.5" outlineLevel="6" thickBot="1">
      <c r="A370" s="11" t="s">
        <v>236</v>
      </c>
      <c r="B370" s="15">
        <v>951</v>
      </c>
      <c r="C370" s="9" t="s">
        <v>171</v>
      </c>
      <c r="D370" s="9" t="s">
        <v>321</v>
      </c>
      <c r="E370" s="9" t="s">
        <v>5</v>
      </c>
      <c r="F370" s="9"/>
      <c r="G370" s="140">
        <f>G371</f>
        <v>30</v>
      </c>
      <c r="H370" s="173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43"/>
      <c r="Y370" s="126"/>
      <c r="Z370" s="140">
        <f>Z371</f>
        <v>10</v>
      </c>
      <c r="AA370" s="110">
        <f t="shared" si="47"/>
        <v>33.33333333333333</v>
      </c>
      <c r="AB370" s="192"/>
      <c r="AC370" s="192"/>
    </row>
    <row r="371" spans="1:29" ht="48" outlineLevel="6" thickBot="1">
      <c r="A371" s="71" t="s">
        <v>172</v>
      </c>
      <c r="B371" s="50">
        <v>951</v>
      </c>
      <c r="C371" s="51" t="s">
        <v>171</v>
      </c>
      <c r="D371" s="51" t="s">
        <v>322</v>
      </c>
      <c r="E371" s="51" t="s">
        <v>5</v>
      </c>
      <c r="F371" s="51"/>
      <c r="G371" s="136">
        <f>G372</f>
        <v>30</v>
      </c>
      <c r="H371" s="173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43"/>
      <c r="Y371" s="126"/>
      <c r="Z371" s="136">
        <f>Z372</f>
        <v>10</v>
      </c>
      <c r="AA371" s="110">
        <f t="shared" si="47"/>
        <v>33.33333333333333</v>
      </c>
      <c r="AB371" s="192"/>
      <c r="AC371" s="192"/>
    </row>
    <row r="372" spans="1:29" ht="18" customHeight="1" outlineLevel="6" thickBot="1">
      <c r="A372" s="5" t="s">
        <v>100</v>
      </c>
      <c r="B372" s="17">
        <v>951</v>
      </c>
      <c r="C372" s="6" t="s">
        <v>173</v>
      </c>
      <c r="D372" s="6" t="s">
        <v>322</v>
      </c>
      <c r="E372" s="6" t="s">
        <v>95</v>
      </c>
      <c r="F372" s="6"/>
      <c r="G372" s="113">
        <f>G373</f>
        <v>30</v>
      </c>
      <c r="H372" s="173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43"/>
      <c r="Y372" s="126"/>
      <c r="Z372" s="113">
        <f>Z373</f>
        <v>10</v>
      </c>
      <c r="AA372" s="110">
        <f t="shared" si="47"/>
        <v>33.33333333333333</v>
      </c>
      <c r="AB372" s="192"/>
      <c r="AC372" s="192"/>
    </row>
    <row r="373" spans="1:29" ht="32.25" outlineLevel="6" thickBot="1">
      <c r="A373" s="48" t="s">
        <v>101</v>
      </c>
      <c r="B373" s="52">
        <v>951</v>
      </c>
      <c r="C373" s="53" t="s">
        <v>171</v>
      </c>
      <c r="D373" s="53" t="s">
        <v>322</v>
      </c>
      <c r="E373" s="53" t="s">
        <v>96</v>
      </c>
      <c r="F373" s="53"/>
      <c r="G373" s="112">
        <v>30</v>
      </c>
      <c r="H373" s="173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43"/>
      <c r="Y373" s="126"/>
      <c r="Z373" s="94">
        <v>10</v>
      </c>
      <c r="AA373" s="110">
        <f t="shared" si="47"/>
        <v>33.33333333333333</v>
      </c>
      <c r="AB373" s="192"/>
      <c r="AC373" s="192"/>
    </row>
    <row r="374" spans="1:29" ht="19.5" outlineLevel="6" thickBot="1">
      <c r="A374" s="66" t="s">
        <v>72</v>
      </c>
      <c r="B374" s="14">
        <v>951</v>
      </c>
      <c r="C374" s="12" t="s">
        <v>42</v>
      </c>
      <c r="D374" s="12" t="s">
        <v>261</v>
      </c>
      <c r="E374" s="12" t="s">
        <v>5</v>
      </c>
      <c r="F374" s="12"/>
      <c r="G374" s="127">
        <f>G375+G381</f>
        <v>122</v>
      </c>
      <c r="H374" s="173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43"/>
      <c r="Y374" s="126"/>
      <c r="Z374" s="127">
        <f>Z375+Z381</f>
        <v>112</v>
      </c>
      <c r="AA374" s="110">
        <f t="shared" si="47"/>
        <v>91.80327868852459</v>
      </c>
      <c r="AB374" s="192"/>
      <c r="AC374" s="192"/>
    </row>
    <row r="375" spans="1:29" ht="19.5" outlineLevel="6" thickBot="1">
      <c r="A375" s="8" t="s">
        <v>174</v>
      </c>
      <c r="B375" s="15">
        <v>951</v>
      </c>
      <c r="C375" s="9" t="s">
        <v>77</v>
      </c>
      <c r="D375" s="9" t="s">
        <v>261</v>
      </c>
      <c r="E375" s="9" t="s">
        <v>5</v>
      </c>
      <c r="F375" s="9"/>
      <c r="G375" s="140">
        <f>G376</f>
        <v>122</v>
      </c>
      <c r="H375" s="128">
        <f aca="true" t="shared" si="53" ref="H375:X375">H376+H382</f>
        <v>0</v>
      </c>
      <c r="I375" s="128">
        <f t="shared" si="53"/>
        <v>0</v>
      </c>
      <c r="J375" s="128">
        <f t="shared" si="53"/>
        <v>0</v>
      </c>
      <c r="K375" s="128">
        <f t="shared" si="53"/>
        <v>0</v>
      </c>
      <c r="L375" s="128">
        <f t="shared" si="53"/>
        <v>0</v>
      </c>
      <c r="M375" s="128">
        <f t="shared" si="53"/>
        <v>0</v>
      </c>
      <c r="N375" s="128">
        <f t="shared" si="53"/>
        <v>0</v>
      </c>
      <c r="O375" s="128">
        <f t="shared" si="53"/>
        <v>0</v>
      </c>
      <c r="P375" s="128">
        <f t="shared" si="53"/>
        <v>0</v>
      </c>
      <c r="Q375" s="128">
        <f t="shared" si="53"/>
        <v>0</v>
      </c>
      <c r="R375" s="128">
        <f t="shared" si="53"/>
        <v>0</v>
      </c>
      <c r="S375" s="128">
        <f t="shared" si="53"/>
        <v>0</v>
      </c>
      <c r="T375" s="128">
        <f t="shared" si="53"/>
        <v>0</v>
      </c>
      <c r="U375" s="128">
        <f t="shared" si="53"/>
        <v>0</v>
      </c>
      <c r="V375" s="128">
        <f t="shared" si="53"/>
        <v>0</v>
      </c>
      <c r="W375" s="128">
        <f t="shared" si="53"/>
        <v>0</v>
      </c>
      <c r="X375" s="170">
        <f t="shared" si="53"/>
        <v>499.74378</v>
      </c>
      <c r="Y375" s="126">
        <f>X375/G369*100</f>
        <v>1665.8126</v>
      </c>
      <c r="Z375" s="140">
        <f>Z376</f>
        <v>112</v>
      </c>
      <c r="AA375" s="110">
        <f t="shared" si="47"/>
        <v>91.80327868852459</v>
      </c>
      <c r="AB375" s="192"/>
      <c r="AC375" s="192"/>
    </row>
    <row r="376" spans="1:29" ht="16.5" outlineLevel="6" thickBot="1">
      <c r="A376" s="59" t="s">
        <v>237</v>
      </c>
      <c r="B376" s="64">
        <v>951</v>
      </c>
      <c r="C376" s="51" t="s">
        <v>77</v>
      </c>
      <c r="D376" s="51" t="s">
        <v>323</v>
      </c>
      <c r="E376" s="51" t="s">
        <v>5</v>
      </c>
      <c r="F376" s="51"/>
      <c r="G376" s="136">
        <f>G377</f>
        <v>122</v>
      </c>
      <c r="H376" s="131">
        <f aca="true" t="shared" si="54" ref="H376:X379">H377</f>
        <v>0</v>
      </c>
      <c r="I376" s="131">
        <f t="shared" si="54"/>
        <v>0</v>
      </c>
      <c r="J376" s="131">
        <f t="shared" si="54"/>
        <v>0</v>
      </c>
      <c r="K376" s="131">
        <f t="shared" si="54"/>
        <v>0</v>
      </c>
      <c r="L376" s="131">
        <f t="shared" si="54"/>
        <v>0</v>
      </c>
      <c r="M376" s="131">
        <f t="shared" si="54"/>
        <v>0</v>
      </c>
      <c r="N376" s="131">
        <f t="shared" si="54"/>
        <v>0</v>
      </c>
      <c r="O376" s="131">
        <f t="shared" si="54"/>
        <v>0</v>
      </c>
      <c r="P376" s="131">
        <f t="shared" si="54"/>
        <v>0</v>
      </c>
      <c r="Q376" s="131">
        <f t="shared" si="54"/>
        <v>0</v>
      </c>
      <c r="R376" s="131">
        <f t="shared" si="54"/>
        <v>0</v>
      </c>
      <c r="S376" s="131">
        <f t="shared" si="54"/>
        <v>0</v>
      </c>
      <c r="T376" s="131">
        <f t="shared" si="54"/>
        <v>0</v>
      </c>
      <c r="U376" s="131">
        <f t="shared" si="54"/>
        <v>0</v>
      </c>
      <c r="V376" s="131">
        <f t="shared" si="54"/>
        <v>0</v>
      </c>
      <c r="W376" s="131">
        <f t="shared" si="54"/>
        <v>0</v>
      </c>
      <c r="X376" s="144">
        <f t="shared" si="54"/>
        <v>499.74378</v>
      </c>
      <c r="Y376" s="126">
        <f>X376/G370*100</f>
        <v>1665.8126</v>
      </c>
      <c r="Z376" s="136">
        <f>Z377</f>
        <v>112</v>
      </c>
      <c r="AA376" s="110">
        <f t="shared" si="47"/>
        <v>91.80327868852459</v>
      </c>
      <c r="AB376" s="192"/>
      <c r="AC376" s="192"/>
    </row>
    <row r="377" spans="1:29" ht="30" customHeight="1" outlineLevel="6" thickBot="1">
      <c r="A377" s="71" t="s">
        <v>175</v>
      </c>
      <c r="B377" s="50">
        <v>951</v>
      </c>
      <c r="C377" s="51" t="s">
        <v>77</v>
      </c>
      <c r="D377" s="51" t="s">
        <v>324</v>
      </c>
      <c r="E377" s="51" t="s">
        <v>5</v>
      </c>
      <c r="F377" s="51"/>
      <c r="G377" s="136">
        <f>G379+G378</f>
        <v>122</v>
      </c>
      <c r="H377" s="134">
        <f aca="true" t="shared" si="55" ref="H377:X377">H379</f>
        <v>0</v>
      </c>
      <c r="I377" s="134">
        <f t="shared" si="55"/>
        <v>0</v>
      </c>
      <c r="J377" s="134">
        <f t="shared" si="55"/>
        <v>0</v>
      </c>
      <c r="K377" s="134">
        <f t="shared" si="55"/>
        <v>0</v>
      </c>
      <c r="L377" s="134">
        <f t="shared" si="55"/>
        <v>0</v>
      </c>
      <c r="M377" s="134">
        <f t="shared" si="55"/>
        <v>0</v>
      </c>
      <c r="N377" s="134">
        <f t="shared" si="55"/>
        <v>0</v>
      </c>
      <c r="O377" s="134">
        <f t="shared" si="55"/>
        <v>0</v>
      </c>
      <c r="P377" s="134">
        <f t="shared" si="55"/>
        <v>0</v>
      </c>
      <c r="Q377" s="134">
        <f t="shared" si="55"/>
        <v>0</v>
      </c>
      <c r="R377" s="134">
        <f t="shared" si="55"/>
        <v>0</v>
      </c>
      <c r="S377" s="134">
        <f t="shared" si="55"/>
        <v>0</v>
      </c>
      <c r="T377" s="134">
        <f t="shared" si="55"/>
        <v>0</v>
      </c>
      <c r="U377" s="134">
        <f t="shared" si="55"/>
        <v>0</v>
      </c>
      <c r="V377" s="134">
        <f t="shared" si="55"/>
        <v>0</v>
      </c>
      <c r="W377" s="134">
        <f t="shared" si="55"/>
        <v>0</v>
      </c>
      <c r="X377" s="145">
        <f t="shared" si="55"/>
        <v>499.74378</v>
      </c>
      <c r="Y377" s="126">
        <f>X377/G371*100</f>
        <v>1665.8126</v>
      </c>
      <c r="Z377" s="136">
        <f>Z379+Z378</f>
        <v>112</v>
      </c>
      <c r="AA377" s="110">
        <f t="shared" si="47"/>
        <v>91.80327868852459</v>
      </c>
      <c r="AB377" s="192"/>
      <c r="AC377" s="192"/>
    </row>
    <row r="378" spans="1:29" ht="19.5" customHeight="1" outlineLevel="6" thickBot="1">
      <c r="A378" s="99" t="s">
        <v>379</v>
      </c>
      <c r="B378" s="114">
        <v>951</v>
      </c>
      <c r="C378" s="101" t="s">
        <v>77</v>
      </c>
      <c r="D378" s="101" t="s">
        <v>324</v>
      </c>
      <c r="E378" s="101" t="s">
        <v>362</v>
      </c>
      <c r="F378" s="101"/>
      <c r="G378" s="147">
        <v>28.5</v>
      </c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80"/>
      <c r="Y378" s="149"/>
      <c r="Z378" s="102">
        <v>28.5</v>
      </c>
      <c r="AA378" s="110">
        <f t="shared" si="47"/>
        <v>100</v>
      </c>
      <c r="AB378" s="192"/>
      <c r="AC378" s="192"/>
    </row>
    <row r="379" spans="1:29" ht="18.75" customHeight="1" outlineLevel="6" thickBot="1">
      <c r="A379" s="5" t="s">
        <v>100</v>
      </c>
      <c r="B379" s="17">
        <v>951</v>
      </c>
      <c r="C379" s="6" t="s">
        <v>77</v>
      </c>
      <c r="D379" s="6" t="s">
        <v>324</v>
      </c>
      <c r="E379" s="6" t="s">
        <v>95</v>
      </c>
      <c r="F379" s="6"/>
      <c r="G379" s="113">
        <f>G380</f>
        <v>93.5</v>
      </c>
      <c r="H379" s="137">
        <f t="shared" si="54"/>
        <v>0</v>
      </c>
      <c r="I379" s="137">
        <f t="shared" si="54"/>
        <v>0</v>
      </c>
      <c r="J379" s="137">
        <f t="shared" si="54"/>
        <v>0</v>
      </c>
      <c r="K379" s="137">
        <f t="shared" si="54"/>
        <v>0</v>
      </c>
      <c r="L379" s="137">
        <f t="shared" si="54"/>
        <v>0</v>
      </c>
      <c r="M379" s="137">
        <f t="shared" si="54"/>
        <v>0</v>
      </c>
      <c r="N379" s="137">
        <f t="shared" si="54"/>
        <v>0</v>
      </c>
      <c r="O379" s="137">
        <f t="shared" si="54"/>
        <v>0</v>
      </c>
      <c r="P379" s="137">
        <f t="shared" si="54"/>
        <v>0</v>
      </c>
      <c r="Q379" s="137">
        <f t="shared" si="54"/>
        <v>0</v>
      </c>
      <c r="R379" s="137">
        <f t="shared" si="54"/>
        <v>0</v>
      </c>
      <c r="S379" s="137">
        <f t="shared" si="54"/>
        <v>0</v>
      </c>
      <c r="T379" s="137">
        <f t="shared" si="54"/>
        <v>0</v>
      </c>
      <c r="U379" s="137">
        <f t="shared" si="54"/>
        <v>0</v>
      </c>
      <c r="V379" s="137">
        <f t="shared" si="54"/>
        <v>0</v>
      </c>
      <c r="W379" s="137">
        <f t="shared" si="54"/>
        <v>0</v>
      </c>
      <c r="X379" s="146">
        <f t="shared" si="54"/>
        <v>499.74378</v>
      </c>
      <c r="Y379" s="126">
        <f>X379/G372*100</f>
        <v>1665.8126</v>
      </c>
      <c r="Z379" s="113">
        <f>Z380</f>
        <v>83.5</v>
      </c>
      <c r="AA379" s="110">
        <f t="shared" si="47"/>
        <v>89.3048128342246</v>
      </c>
      <c r="AB379" s="192"/>
      <c r="AC379" s="192"/>
    </row>
    <row r="380" spans="1:29" ht="32.25" outlineLevel="6" thickBot="1">
      <c r="A380" s="48" t="s">
        <v>101</v>
      </c>
      <c r="B380" s="52">
        <v>951</v>
      </c>
      <c r="C380" s="53" t="s">
        <v>77</v>
      </c>
      <c r="D380" s="53" t="s">
        <v>324</v>
      </c>
      <c r="E380" s="53" t="s">
        <v>96</v>
      </c>
      <c r="F380" s="53"/>
      <c r="G380" s="112">
        <v>93.5</v>
      </c>
      <c r="H380" s="172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9"/>
      <c r="X380" s="142">
        <v>499.74378</v>
      </c>
      <c r="Y380" s="126">
        <f>X380/G373*100</f>
        <v>1665.8126</v>
      </c>
      <c r="Z380" s="94">
        <v>83.5</v>
      </c>
      <c r="AA380" s="110">
        <f t="shared" si="47"/>
        <v>89.3048128342246</v>
      </c>
      <c r="AB380" s="192"/>
      <c r="AC380" s="192"/>
    </row>
    <row r="381" spans="1:29" ht="19.5" outlineLevel="6" thickBot="1">
      <c r="A381" s="47" t="s">
        <v>80</v>
      </c>
      <c r="B381" s="15">
        <v>951</v>
      </c>
      <c r="C381" s="9" t="s">
        <v>81</v>
      </c>
      <c r="D381" s="9" t="s">
        <v>261</v>
      </c>
      <c r="E381" s="9" t="s">
        <v>5</v>
      </c>
      <c r="F381" s="6"/>
      <c r="G381" s="140">
        <f>G382</f>
        <v>0</v>
      </c>
      <c r="H381" s="173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43"/>
      <c r="Y381" s="126"/>
      <c r="Z381" s="140">
        <f>Z382</f>
        <v>0</v>
      </c>
      <c r="AA381" s="110">
        <v>0</v>
      </c>
      <c r="AB381" s="192"/>
      <c r="AC381" s="192"/>
    </row>
    <row r="382" spans="1:29" ht="16.5" outlineLevel="6" thickBot="1">
      <c r="A382" s="59" t="s">
        <v>238</v>
      </c>
      <c r="B382" s="64">
        <v>951</v>
      </c>
      <c r="C382" s="51" t="s">
        <v>81</v>
      </c>
      <c r="D382" s="51" t="s">
        <v>323</v>
      </c>
      <c r="E382" s="51" t="s">
        <v>5</v>
      </c>
      <c r="F382" s="51"/>
      <c r="G382" s="136">
        <f>G383</f>
        <v>0</v>
      </c>
      <c r="H382" s="131">
        <f aca="true" t="shared" si="56" ref="H382:X382">H383</f>
        <v>0</v>
      </c>
      <c r="I382" s="131">
        <f t="shared" si="56"/>
        <v>0</v>
      </c>
      <c r="J382" s="131">
        <f t="shared" si="56"/>
        <v>0</v>
      </c>
      <c r="K382" s="131">
        <f t="shared" si="56"/>
        <v>0</v>
      </c>
      <c r="L382" s="131">
        <f t="shared" si="56"/>
        <v>0</v>
      </c>
      <c r="M382" s="131">
        <f t="shared" si="56"/>
        <v>0</v>
      </c>
      <c r="N382" s="131">
        <f t="shared" si="56"/>
        <v>0</v>
      </c>
      <c r="O382" s="131">
        <f t="shared" si="56"/>
        <v>0</v>
      </c>
      <c r="P382" s="131">
        <f t="shared" si="56"/>
        <v>0</v>
      </c>
      <c r="Q382" s="131">
        <f t="shared" si="56"/>
        <v>0</v>
      </c>
      <c r="R382" s="131">
        <f t="shared" si="56"/>
        <v>0</v>
      </c>
      <c r="S382" s="131">
        <f t="shared" si="56"/>
        <v>0</v>
      </c>
      <c r="T382" s="131">
        <f t="shared" si="56"/>
        <v>0</v>
      </c>
      <c r="U382" s="131">
        <f t="shared" si="56"/>
        <v>0</v>
      </c>
      <c r="V382" s="131">
        <f t="shared" si="56"/>
        <v>0</v>
      </c>
      <c r="W382" s="131">
        <f t="shared" si="56"/>
        <v>0</v>
      </c>
      <c r="X382" s="131">
        <f t="shared" si="56"/>
        <v>0</v>
      </c>
      <c r="Y382" s="126">
        <f>X382/G375*100</f>
        <v>0</v>
      </c>
      <c r="Z382" s="136">
        <f>Z383</f>
        <v>0</v>
      </c>
      <c r="AA382" s="110">
        <v>0</v>
      </c>
      <c r="AB382" s="192"/>
      <c r="AC382" s="192"/>
    </row>
    <row r="383" spans="1:29" ht="48" outlineLevel="6" thickBot="1">
      <c r="A383" s="5" t="s">
        <v>176</v>
      </c>
      <c r="B383" s="17">
        <v>951</v>
      </c>
      <c r="C383" s="6" t="s">
        <v>81</v>
      </c>
      <c r="D383" s="6" t="s">
        <v>325</v>
      </c>
      <c r="E383" s="6" t="s">
        <v>5</v>
      </c>
      <c r="F383" s="6"/>
      <c r="G383" s="113">
        <f>G384</f>
        <v>0</v>
      </c>
      <c r="H383" s="134">
        <f aca="true" t="shared" si="57" ref="H383:X383">H384+H387</f>
        <v>0</v>
      </c>
      <c r="I383" s="134">
        <f t="shared" si="57"/>
        <v>0</v>
      </c>
      <c r="J383" s="134">
        <f t="shared" si="57"/>
        <v>0</v>
      </c>
      <c r="K383" s="134">
        <f t="shared" si="57"/>
        <v>0</v>
      </c>
      <c r="L383" s="134">
        <f t="shared" si="57"/>
        <v>0</v>
      </c>
      <c r="M383" s="134">
        <f t="shared" si="57"/>
        <v>0</v>
      </c>
      <c r="N383" s="134">
        <f t="shared" si="57"/>
        <v>0</v>
      </c>
      <c r="O383" s="134">
        <f t="shared" si="57"/>
        <v>0</v>
      </c>
      <c r="P383" s="134">
        <f t="shared" si="57"/>
        <v>0</v>
      </c>
      <c r="Q383" s="134">
        <f t="shared" si="57"/>
        <v>0</v>
      </c>
      <c r="R383" s="134">
        <f t="shared" si="57"/>
        <v>0</v>
      </c>
      <c r="S383" s="134">
        <f t="shared" si="57"/>
        <v>0</v>
      </c>
      <c r="T383" s="134">
        <f t="shared" si="57"/>
        <v>0</v>
      </c>
      <c r="U383" s="134">
        <f t="shared" si="57"/>
        <v>0</v>
      </c>
      <c r="V383" s="134">
        <f t="shared" si="57"/>
        <v>0</v>
      </c>
      <c r="W383" s="134">
        <f t="shared" si="57"/>
        <v>0</v>
      </c>
      <c r="X383" s="134">
        <f t="shared" si="57"/>
        <v>0</v>
      </c>
      <c r="Y383" s="126">
        <f>X383/G376*100</f>
        <v>0</v>
      </c>
      <c r="Z383" s="113">
        <f>Z384</f>
        <v>0</v>
      </c>
      <c r="AA383" s="110">
        <v>0</v>
      </c>
      <c r="AB383" s="192"/>
      <c r="AC383" s="192"/>
    </row>
    <row r="384" spans="1:29" ht="18" customHeight="1" outlineLevel="6" thickBot="1">
      <c r="A384" s="48" t="s">
        <v>118</v>
      </c>
      <c r="B384" s="52">
        <v>951</v>
      </c>
      <c r="C384" s="53" t="s">
        <v>81</v>
      </c>
      <c r="D384" s="53" t="s">
        <v>325</v>
      </c>
      <c r="E384" s="53" t="s">
        <v>117</v>
      </c>
      <c r="F384" s="53"/>
      <c r="G384" s="112">
        <v>0</v>
      </c>
      <c r="H384" s="172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9"/>
      <c r="X384" s="142">
        <v>0</v>
      </c>
      <c r="Y384" s="126">
        <f>X384/G377*100</f>
        <v>0</v>
      </c>
      <c r="Z384" s="112">
        <v>0</v>
      </c>
      <c r="AA384" s="110">
        <v>0</v>
      </c>
      <c r="AB384" s="192"/>
      <c r="AC384" s="192"/>
    </row>
    <row r="385" spans="1:29" ht="38.25" customHeight="1" outlineLevel="6" thickBot="1">
      <c r="A385" s="66" t="s">
        <v>69</v>
      </c>
      <c r="B385" s="14">
        <v>951</v>
      </c>
      <c r="C385" s="12" t="s">
        <v>68</v>
      </c>
      <c r="D385" s="12" t="s">
        <v>261</v>
      </c>
      <c r="E385" s="12" t="s">
        <v>5</v>
      </c>
      <c r="F385" s="12"/>
      <c r="G385" s="127">
        <f>G386+G392</f>
        <v>2000</v>
      </c>
      <c r="H385" s="173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43"/>
      <c r="Y385" s="126"/>
      <c r="Z385" s="127">
        <f>Z386+Z392</f>
        <v>1834</v>
      </c>
      <c r="AA385" s="110">
        <f t="shared" si="47"/>
        <v>91.7</v>
      </c>
      <c r="AB385" s="192"/>
      <c r="AC385" s="192"/>
    </row>
    <row r="386" spans="1:29" ht="32.25" outlineLevel="6" thickBot="1">
      <c r="A386" s="81" t="s">
        <v>41</v>
      </c>
      <c r="B386" s="14">
        <v>951</v>
      </c>
      <c r="C386" s="82" t="s">
        <v>79</v>
      </c>
      <c r="D386" s="82" t="s">
        <v>261</v>
      </c>
      <c r="E386" s="82" t="s">
        <v>5</v>
      </c>
      <c r="F386" s="82"/>
      <c r="G386" s="181">
        <f>G387</f>
        <v>2000</v>
      </c>
      <c r="H386" s="131">
        <f aca="true" t="shared" si="58" ref="H386:X386">H387</f>
        <v>0</v>
      </c>
      <c r="I386" s="131">
        <f t="shared" si="58"/>
        <v>0</v>
      </c>
      <c r="J386" s="131">
        <f t="shared" si="58"/>
        <v>0</v>
      </c>
      <c r="K386" s="131">
        <f t="shared" si="58"/>
        <v>0</v>
      </c>
      <c r="L386" s="131">
        <f t="shared" si="58"/>
        <v>0</v>
      </c>
      <c r="M386" s="131">
        <f t="shared" si="58"/>
        <v>0</v>
      </c>
      <c r="N386" s="131">
        <f t="shared" si="58"/>
        <v>0</v>
      </c>
      <c r="O386" s="131">
        <f t="shared" si="58"/>
        <v>0</v>
      </c>
      <c r="P386" s="131">
        <f t="shared" si="58"/>
        <v>0</v>
      </c>
      <c r="Q386" s="131">
        <f t="shared" si="58"/>
        <v>0</v>
      </c>
      <c r="R386" s="131">
        <f t="shared" si="58"/>
        <v>0</v>
      </c>
      <c r="S386" s="131">
        <f t="shared" si="58"/>
        <v>0</v>
      </c>
      <c r="T386" s="131">
        <f t="shared" si="58"/>
        <v>0</v>
      </c>
      <c r="U386" s="131">
        <f t="shared" si="58"/>
        <v>0</v>
      </c>
      <c r="V386" s="131">
        <f t="shared" si="58"/>
        <v>0</v>
      </c>
      <c r="W386" s="131">
        <f t="shared" si="58"/>
        <v>0</v>
      </c>
      <c r="X386" s="131">
        <f t="shared" si="58"/>
        <v>0</v>
      </c>
      <c r="Y386" s="126">
        <f>X386/G380*100</f>
        <v>0</v>
      </c>
      <c r="Z386" s="181">
        <f>Z387</f>
        <v>1834</v>
      </c>
      <c r="AA386" s="110">
        <f t="shared" si="47"/>
        <v>91.7</v>
      </c>
      <c r="AB386" s="192"/>
      <c r="AC386" s="192"/>
    </row>
    <row r="387" spans="1:29" ht="32.25" outlineLevel="6" thickBot="1">
      <c r="A387" s="69" t="s">
        <v>135</v>
      </c>
      <c r="B387" s="15">
        <v>951</v>
      </c>
      <c r="C387" s="10" t="s">
        <v>79</v>
      </c>
      <c r="D387" s="10" t="s">
        <v>262</v>
      </c>
      <c r="E387" s="10" t="s">
        <v>5</v>
      </c>
      <c r="F387" s="10"/>
      <c r="G387" s="133">
        <f>G388</f>
        <v>2000</v>
      </c>
      <c r="H387" s="173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43">
        <v>0</v>
      </c>
      <c r="Y387" s="126" t="e">
        <f>X387/G381*100</f>
        <v>#DIV/0!</v>
      </c>
      <c r="Z387" s="133">
        <f>Z388</f>
        <v>1834</v>
      </c>
      <c r="AA387" s="110">
        <f t="shared" si="47"/>
        <v>91.7</v>
      </c>
      <c r="AB387" s="192"/>
      <c r="AC387" s="192"/>
    </row>
    <row r="388" spans="1:29" ht="32.25" outlineLevel="6" thickBot="1">
      <c r="A388" s="69" t="s">
        <v>136</v>
      </c>
      <c r="B388" s="15">
        <v>951</v>
      </c>
      <c r="C388" s="9" t="s">
        <v>79</v>
      </c>
      <c r="D388" s="9" t="s">
        <v>263</v>
      </c>
      <c r="E388" s="9" t="s">
        <v>5</v>
      </c>
      <c r="F388" s="9"/>
      <c r="G388" s="140">
        <f>G389</f>
        <v>2000</v>
      </c>
      <c r="H388" s="173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43"/>
      <c r="Y388" s="126"/>
      <c r="Z388" s="140">
        <f>Z389</f>
        <v>1834</v>
      </c>
      <c r="AA388" s="110">
        <f t="shared" si="47"/>
        <v>91.7</v>
      </c>
      <c r="AB388" s="192"/>
      <c r="AC388" s="192"/>
    </row>
    <row r="389" spans="1:29" ht="35.25" customHeight="1" outlineLevel="6" thickBot="1">
      <c r="A389" s="71" t="s">
        <v>177</v>
      </c>
      <c r="B389" s="50">
        <v>951</v>
      </c>
      <c r="C389" s="51" t="s">
        <v>79</v>
      </c>
      <c r="D389" s="51" t="s">
        <v>326</v>
      </c>
      <c r="E389" s="51" t="s">
        <v>5</v>
      </c>
      <c r="F389" s="51"/>
      <c r="G389" s="136">
        <f>G390</f>
        <v>2000</v>
      </c>
      <c r="H389" s="128">
        <f aca="true" t="shared" si="59" ref="H389:X389">H390+H395</f>
        <v>0</v>
      </c>
      <c r="I389" s="128">
        <f t="shared" si="59"/>
        <v>0</v>
      </c>
      <c r="J389" s="128">
        <f t="shared" si="59"/>
        <v>0</v>
      </c>
      <c r="K389" s="128">
        <f t="shared" si="59"/>
        <v>0</v>
      </c>
      <c r="L389" s="128">
        <f t="shared" si="59"/>
        <v>0</v>
      </c>
      <c r="M389" s="128">
        <f t="shared" si="59"/>
        <v>0</v>
      </c>
      <c r="N389" s="128">
        <f t="shared" si="59"/>
        <v>0</v>
      </c>
      <c r="O389" s="128">
        <f t="shared" si="59"/>
        <v>0</v>
      </c>
      <c r="P389" s="128">
        <f t="shared" si="59"/>
        <v>0</v>
      </c>
      <c r="Q389" s="128">
        <f t="shared" si="59"/>
        <v>0</v>
      </c>
      <c r="R389" s="128">
        <f t="shared" si="59"/>
        <v>0</v>
      </c>
      <c r="S389" s="128">
        <f t="shared" si="59"/>
        <v>0</v>
      </c>
      <c r="T389" s="128">
        <f t="shared" si="59"/>
        <v>0</v>
      </c>
      <c r="U389" s="128">
        <f t="shared" si="59"/>
        <v>0</v>
      </c>
      <c r="V389" s="128">
        <f t="shared" si="59"/>
        <v>0</v>
      </c>
      <c r="W389" s="128">
        <f t="shared" si="59"/>
        <v>0</v>
      </c>
      <c r="X389" s="170">
        <f t="shared" si="59"/>
        <v>1410.7881399999999</v>
      </c>
      <c r="Y389" s="126" t="e">
        <f>X389/G383*100</f>
        <v>#DIV/0!</v>
      </c>
      <c r="Z389" s="136">
        <f>Z390</f>
        <v>1834</v>
      </c>
      <c r="AA389" s="110">
        <f t="shared" si="47"/>
        <v>91.7</v>
      </c>
      <c r="AB389" s="192"/>
      <c r="AC389" s="192"/>
    </row>
    <row r="390" spans="1:29" ht="16.5" outlineLevel="6" thickBot="1">
      <c r="A390" s="5" t="s">
        <v>120</v>
      </c>
      <c r="B390" s="17">
        <v>951</v>
      </c>
      <c r="C390" s="6" t="s">
        <v>79</v>
      </c>
      <c r="D390" s="6" t="s">
        <v>326</v>
      </c>
      <c r="E390" s="6" t="s">
        <v>119</v>
      </c>
      <c r="F390" s="6"/>
      <c r="G390" s="113">
        <f>G391</f>
        <v>2000</v>
      </c>
      <c r="H390" s="131">
        <f aca="true" t="shared" si="60" ref="H390:X390">H391</f>
        <v>0</v>
      </c>
      <c r="I390" s="131">
        <f t="shared" si="60"/>
        <v>0</v>
      </c>
      <c r="J390" s="131">
        <f t="shared" si="60"/>
        <v>0</v>
      </c>
      <c r="K390" s="131">
        <f t="shared" si="60"/>
        <v>0</v>
      </c>
      <c r="L390" s="131">
        <f t="shared" si="60"/>
        <v>0</v>
      </c>
      <c r="M390" s="131">
        <f t="shared" si="60"/>
        <v>0</v>
      </c>
      <c r="N390" s="131">
        <f t="shared" si="60"/>
        <v>0</v>
      </c>
      <c r="O390" s="131">
        <f t="shared" si="60"/>
        <v>0</v>
      </c>
      <c r="P390" s="131">
        <f t="shared" si="60"/>
        <v>0</v>
      </c>
      <c r="Q390" s="131">
        <f t="shared" si="60"/>
        <v>0</v>
      </c>
      <c r="R390" s="131">
        <f t="shared" si="60"/>
        <v>0</v>
      </c>
      <c r="S390" s="131">
        <f t="shared" si="60"/>
        <v>0</v>
      </c>
      <c r="T390" s="131">
        <f t="shared" si="60"/>
        <v>0</v>
      </c>
      <c r="U390" s="131">
        <f t="shared" si="60"/>
        <v>0</v>
      </c>
      <c r="V390" s="131">
        <f t="shared" si="60"/>
        <v>0</v>
      </c>
      <c r="W390" s="131">
        <f t="shared" si="60"/>
        <v>0</v>
      </c>
      <c r="X390" s="131">
        <f t="shared" si="60"/>
        <v>1362.07314</v>
      </c>
      <c r="Y390" s="126" t="e">
        <f>X390/G384*100</f>
        <v>#DIV/0!</v>
      </c>
      <c r="Z390" s="113">
        <f>Z391</f>
        <v>1834</v>
      </c>
      <c r="AA390" s="110">
        <f t="shared" si="47"/>
        <v>91.7</v>
      </c>
      <c r="AB390" s="192"/>
      <c r="AC390" s="192"/>
    </row>
    <row r="391" spans="1:29" ht="19.5" customHeight="1" outlineLevel="6" thickBot="1">
      <c r="A391" s="58" t="s">
        <v>206</v>
      </c>
      <c r="B391" s="52">
        <v>951</v>
      </c>
      <c r="C391" s="53" t="s">
        <v>79</v>
      </c>
      <c r="D391" s="53" t="s">
        <v>326</v>
      </c>
      <c r="E391" s="53" t="s">
        <v>89</v>
      </c>
      <c r="F391" s="53"/>
      <c r="G391" s="112">
        <v>2000</v>
      </c>
      <c r="H391" s="134">
        <f aca="true" t="shared" si="61" ref="H391:X391">H392</f>
        <v>0</v>
      </c>
      <c r="I391" s="134">
        <f t="shared" si="61"/>
        <v>0</v>
      </c>
      <c r="J391" s="134">
        <f t="shared" si="61"/>
        <v>0</v>
      </c>
      <c r="K391" s="134">
        <f t="shared" si="61"/>
        <v>0</v>
      </c>
      <c r="L391" s="134">
        <f t="shared" si="61"/>
        <v>0</v>
      </c>
      <c r="M391" s="134">
        <f t="shared" si="61"/>
        <v>0</v>
      </c>
      <c r="N391" s="134">
        <f t="shared" si="61"/>
        <v>0</v>
      </c>
      <c r="O391" s="134">
        <f t="shared" si="61"/>
        <v>0</v>
      </c>
      <c r="P391" s="134">
        <f t="shared" si="61"/>
        <v>0</v>
      </c>
      <c r="Q391" s="134">
        <f t="shared" si="61"/>
        <v>0</v>
      </c>
      <c r="R391" s="134">
        <f t="shared" si="61"/>
        <v>0</v>
      </c>
      <c r="S391" s="134">
        <f t="shared" si="61"/>
        <v>0</v>
      </c>
      <c r="T391" s="134">
        <f t="shared" si="61"/>
        <v>0</v>
      </c>
      <c r="U391" s="134">
        <f t="shared" si="61"/>
        <v>0</v>
      </c>
      <c r="V391" s="134">
        <f t="shared" si="61"/>
        <v>0</v>
      </c>
      <c r="W391" s="134">
        <f t="shared" si="61"/>
        <v>0</v>
      </c>
      <c r="X391" s="134">
        <f t="shared" si="61"/>
        <v>1362.07314</v>
      </c>
      <c r="Y391" s="126">
        <f>X391/G385*100</f>
        <v>68.103657</v>
      </c>
      <c r="Z391" s="94">
        <v>1834</v>
      </c>
      <c r="AA391" s="110">
        <f t="shared" si="47"/>
        <v>91.7</v>
      </c>
      <c r="AB391" s="192"/>
      <c r="AC391" s="192"/>
    </row>
    <row r="392" spans="1:29" ht="16.5" outlineLevel="6" thickBot="1">
      <c r="A392" s="79" t="s">
        <v>70</v>
      </c>
      <c r="B392" s="14">
        <v>951</v>
      </c>
      <c r="C392" s="26" t="s">
        <v>71</v>
      </c>
      <c r="D392" s="26" t="s">
        <v>261</v>
      </c>
      <c r="E392" s="26" t="s">
        <v>5</v>
      </c>
      <c r="F392" s="26"/>
      <c r="G392" s="167">
        <f>G393</f>
        <v>0</v>
      </c>
      <c r="H392" s="137">
        <f aca="true" t="shared" si="62" ref="H392:X392">H394</f>
        <v>0</v>
      </c>
      <c r="I392" s="137">
        <f t="shared" si="62"/>
        <v>0</v>
      </c>
      <c r="J392" s="137">
        <f t="shared" si="62"/>
        <v>0</v>
      </c>
      <c r="K392" s="137">
        <f t="shared" si="62"/>
        <v>0</v>
      </c>
      <c r="L392" s="137">
        <f t="shared" si="62"/>
        <v>0</v>
      </c>
      <c r="M392" s="137">
        <f t="shared" si="62"/>
        <v>0</v>
      </c>
      <c r="N392" s="137">
        <f t="shared" si="62"/>
        <v>0</v>
      </c>
      <c r="O392" s="137">
        <f t="shared" si="62"/>
        <v>0</v>
      </c>
      <c r="P392" s="137">
        <f t="shared" si="62"/>
        <v>0</v>
      </c>
      <c r="Q392" s="137">
        <f t="shared" si="62"/>
        <v>0</v>
      </c>
      <c r="R392" s="137">
        <f t="shared" si="62"/>
        <v>0</v>
      </c>
      <c r="S392" s="137">
        <f t="shared" si="62"/>
        <v>0</v>
      </c>
      <c r="T392" s="137">
        <f t="shared" si="62"/>
        <v>0</v>
      </c>
      <c r="U392" s="137">
        <f t="shared" si="62"/>
        <v>0</v>
      </c>
      <c r="V392" s="137">
        <f t="shared" si="62"/>
        <v>0</v>
      </c>
      <c r="W392" s="137">
        <f t="shared" si="62"/>
        <v>0</v>
      </c>
      <c r="X392" s="137">
        <f t="shared" si="62"/>
        <v>1362.07314</v>
      </c>
      <c r="Y392" s="126">
        <f>X392/G386*100</f>
        <v>68.103657</v>
      </c>
      <c r="Z392" s="167">
        <f>Z393</f>
        <v>0</v>
      </c>
      <c r="AA392" s="110">
        <v>0</v>
      </c>
      <c r="AB392" s="192"/>
      <c r="AC392" s="192"/>
    </row>
    <row r="393" spans="1:29" ht="32.25" outlineLevel="6" thickBot="1">
      <c r="A393" s="69" t="s">
        <v>135</v>
      </c>
      <c r="B393" s="15">
        <v>951</v>
      </c>
      <c r="C393" s="10" t="s">
        <v>71</v>
      </c>
      <c r="D393" s="10" t="s">
        <v>262</v>
      </c>
      <c r="E393" s="10" t="s">
        <v>5</v>
      </c>
      <c r="F393" s="10"/>
      <c r="G393" s="133">
        <f>G394</f>
        <v>0</v>
      </c>
      <c r="H393" s="138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8"/>
      <c r="Y393" s="126"/>
      <c r="Z393" s="133">
        <f>Z394</f>
        <v>0</v>
      </c>
      <c r="AA393" s="110">
        <v>0</v>
      </c>
      <c r="AB393" s="192"/>
      <c r="AC393" s="192"/>
    </row>
    <row r="394" spans="1:29" ht="32.25" outlineLevel="6" thickBot="1">
      <c r="A394" s="69" t="s">
        <v>136</v>
      </c>
      <c r="B394" s="15">
        <v>951</v>
      </c>
      <c r="C394" s="10" t="s">
        <v>71</v>
      </c>
      <c r="D394" s="10" t="s">
        <v>263</v>
      </c>
      <c r="E394" s="10" t="s">
        <v>5</v>
      </c>
      <c r="F394" s="10"/>
      <c r="G394" s="133">
        <f>G395</f>
        <v>0</v>
      </c>
      <c r="H394" s="182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32"/>
      <c r="X394" s="142">
        <v>1362.07314</v>
      </c>
      <c r="Y394" s="126">
        <f>X394/G388*100</f>
        <v>68.103657</v>
      </c>
      <c r="Z394" s="133">
        <f>Z395</f>
        <v>0</v>
      </c>
      <c r="AA394" s="110">
        <v>0</v>
      </c>
      <c r="AB394" s="192"/>
      <c r="AC394" s="192"/>
    </row>
    <row r="395" spans="1:29" ht="48" outlineLevel="6" thickBot="1">
      <c r="A395" s="54" t="s">
        <v>178</v>
      </c>
      <c r="B395" s="50">
        <v>951</v>
      </c>
      <c r="C395" s="51" t="s">
        <v>71</v>
      </c>
      <c r="D395" s="51" t="s">
        <v>327</v>
      </c>
      <c r="E395" s="51" t="s">
        <v>5</v>
      </c>
      <c r="F395" s="51"/>
      <c r="G395" s="136">
        <f>G396</f>
        <v>0</v>
      </c>
      <c r="H395" s="131">
        <f aca="true" t="shared" si="63" ref="H395:X397">H396</f>
        <v>0</v>
      </c>
      <c r="I395" s="131">
        <f t="shared" si="63"/>
        <v>0</v>
      </c>
      <c r="J395" s="131">
        <f t="shared" si="63"/>
        <v>0</v>
      </c>
      <c r="K395" s="131">
        <f t="shared" si="63"/>
        <v>0</v>
      </c>
      <c r="L395" s="131">
        <f t="shared" si="63"/>
        <v>0</v>
      </c>
      <c r="M395" s="131">
        <f t="shared" si="63"/>
        <v>0</v>
      </c>
      <c r="N395" s="131">
        <f t="shared" si="63"/>
        <v>0</v>
      </c>
      <c r="O395" s="131">
        <f t="shared" si="63"/>
        <v>0</v>
      </c>
      <c r="P395" s="131">
        <f t="shared" si="63"/>
        <v>0</v>
      </c>
      <c r="Q395" s="131">
        <f t="shared" si="63"/>
        <v>0</v>
      </c>
      <c r="R395" s="131">
        <f t="shared" si="63"/>
        <v>0</v>
      </c>
      <c r="S395" s="131">
        <f t="shared" si="63"/>
        <v>0</v>
      </c>
      <c r="T395" s="131">
        <f t="shared" si="63"/>
        <v>0</v>
      </c>
      <c r="U395" s="131">
        <f t="shared" si="63"/>
        <v>0</v>
      </c>
      <c r="V395" s="131">
        <f t="shared" si="63"/>
        <v>0</v>
      </c>
      <c r="W395" s="131">
        <f t="shared" si="63"/>
        <v>0</v>
      </c>
      <c r="X395" s="144">
        <f t="shared" si="63"/>
        <v>48.715</v>
      </c>
      <c r="Y395" s="126">
        <f>X395/G389*100</f>
        <v>2.43575</v>
      </c>
      <c r="Z395" s="136">
        <f>Z396</f>
        <v>0</v>
      </c>
      <c r="AA395" s="110">
        <v>0</v>
      </c>
      <c r="AB395" s="192"/>
      <c r="AC395" s="192"/>
    </row>
    <row r="396" spans="1:29" ht="21" customHeight="1" outlineLevel="6" thickBot="1">
      <c r="A396" s="5" t="s">
        <v>100</v>
      </c>
      <c r="B396" s="17">
        <v>951</v>
      </c>
      <c r="C396" s="6" t="s">
        <v>71</v>
      </c>
      <c r="D396" s="6" t="s">
        <v>327</v>
      </c>
      <c r="E396" s="6" t="s">
        <v>95</v>
      </c>
      <c r="F396" s="6"/>
      <c r="G396" s="113">
        <f>G397</f>
        <v>0</v>
      </c>
      <c r="H396" s="134">
        <f t="shared" si="63"/>
        <v>0</v>
      </c>
      <c r="I396" s="134">
        <f t="shared" si="63"/>
        <v>0</v>
      </c>
      <c r="J396" s="134">
        <f t="shared" si="63"/>
        <v>0</v>
      </c>
      <c r="K396" s="134">
        <f t="shared" si="63"/>
        <v>0</v>
      </c>
      <c r="L396" s="134">
        <f t="shared" si="63"/>
        <v>0</v>
      </c>
      <c r="M396" s="134">
        <f t="shared" si="63"/>
        <v>0</v>
      </c>
      <c r="N396" s="134">
        <f t="shared" si="63"/>
        <v>0</v>
      </c>
      <c r="O396" s="134">
        <f t="shared" si="63"/>
        <v>0</v>
      </c>
      <c r="P396" s="134">
        <f t="shared" si="63"/>
        <v>0</v>
      </c>
      <c r="Q396" s="134">
        <f t="shared" si="63"/>
        <v>0</v>
      </c>
      <c r="R396" s="134">
        <f t="shared" si="63"/>
        <v>0</v>
      </c>
      <c r="S396" s="134">
        <f t="shared" si="63"/>
        <v>0</v>
      </c>
      <c r="T396" s="134">
        <f t="shared" si="63"/>
        <v>0</v>
      </c>
      <c r="U396" s="134">
        <f t="shared" si="63"/>
        <v>0</v>
      </c>
      <c r="V396" s="134">
        <f t="shared" si="63"/>
        <v>0</v>
      </c>
      <c r="W396" s="134">
        <f t="shared" si="63"/>
        <v>0</v>
      </c>
      <c r="X396" s="145">
        <f>X397</f>
        <v>48.715</v>
      </c>
      <c r="Y396" s="126">
        <f>X396/G390*100</f>
        <v>2.43575</v>
      </c>
      <c r="Z396" s="113">
        <f>Z397</f>
        <v>0</v>
      </c>
      <c r="AA396" s="110">
        <v>0</v>
      </c>
      <c r="AB396" s="192"/>
      <c r="AC396" s="192"/>
    </row>
    <row r="397" spans="1:29" ht="32.25" outlineLevel="6" thickBot="1">
      <c r="A397" s="48" t="s">
        <v>101</v>
      </c>
      <c r="B397" s="52">
        <v>951</v>
      </c>
      <c r="C397" s="53" t="s">
        <v>71</v>
      </c>
      <c r="D397" s="53" t="s">
        <v>327</v>
      </c>
      <c r="E397" s="53" t="s">
        <v>96</v>
      </c>
      <c r="F397" s="53"/>
      <c r="G397" s="112">
        <v>0</v>
      </c>
      <c r="H397" s="137">
        <f t="shared" si="63"/>
        <v>0</v>
      </c>
      <c r="I397" s="137">
        <f t="shared" si="63"/>
        <v>0</v>
      </c>
      <c r="J397" s="137">
        <f t="shared" si="63"/>
        <v>0</v>
      </c>
      <c r="K397" s="137">
        <f t="shared" si="63"/>
        <v>0</v>
      </c>
      <c r="L397" s="137">
        <f t="shared" si="63"/>
        <v>0</v>
      </c>
      <c r="M397" s="137">
        <f t="shared" si="63"/>
        <v>0</v>
      </c>
      <c r="N397" s="137">
        <f t="shared" si="63"/>
        <v>0</v>
      </c>
      <c r="O397" s="137">
        <f t="shared" si="63"/>
        <v>0</v>
      </c>
      <c r="P397" s="137">
        <f t="shared" si="63"/>
        <v>0</v>
      </c>
      <c r="Q397" s="137">
        <f t="shared" si="63"/>
        <v>0</v>
      </c>
      <c r="R397" s="137">
        <f t="shared" si="63"/>
        <v>0</v>
      </c>
      <c r="S397" s="137">
        <f t="shared" si="63"/>
        <v>0</v>
      </c>
      <c r="T397" s="137">
        <f t="shared" si="63"/>
        <v>0</v>
      </c>
      <c r="U397" s="137">
        <f t="shared" si="63"/>
        <v>0</v>
      </c>
      <c r="V397" s="137">
        <f t="shared" si="63"/>
        <v>0</v>
      </c>
      <c r="W397" s="137">
        <f t="shared" si="63"/>
        <v>0</v>
      </c>
      <c r="X397" s="146">
        <f>X398</f>
        <v>48.715</v>
      </c>
      <c r="Y397" s="126">
        <f>X397/G391*100</f>
        <v>2.43575</v>
      </c>
      <c r="Z397" s="112">
        <v>0</v>
      </c>
      <c r="AA397" s="110">
        <v>0</v>
      </c>
      <c r="AB397" s="192"/>
      <c r="AC397" s="192"/>
    </row>
    <row r="398" spans="1:29" ht="32.25" outlineLevel="6" thickBot="1">
      <c r="A398" s="66" t="s">
        <v>78</v>
      </c>
      <c r="B398" s="14">
        <v>951</v>
      </c>
      <c r="C398" s="12" t="s">
        <v>65</v>
      </c>
      <c r="D398" s="12" t="s">
        <v>261</v>
      </c>
      <c r="E398" s="12" t="s">
        <v>5</v>
      </c>
      <c r="F398" s="12"/>
      <c r="G398" s="127">
        <f>G399</f>
        <v>300</v>
      </c>
      <c r="H398" s="182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32"/>
      <c r="X398" s="142">
        <v>48.715</v>
      </c>
      <c r="Y398" s="126" t="e">
        <f>X398/G392*100</f>
        <v>#DIV/0!</v>
      </c>
      <c r="Z398" s="127">
        <f>Z399</f>
        <v>156.508</v>
      </c>
      <c r="AA398" s="110">
        <f aca="true" t="shared" si="64" ref="AA398:AA458">Z398/G398*100</f>
        <v>52.169333333333334</v>
      </c>
      <c r="AB398" s="192"/>
      <c r="AC398" s="192"/>
    </row>
    <row r="399" spans="1:29" ht="16.5" outlineLevel="6" thickBot="1">
      <c r="A399" s="8" t="s">
        <v>179</v>
      </c>
      <c r="B399" s="15">
        <v>951</v>
      </c>
      <c r="C399" s="9" t="s">
        <v>66</v>
      </c>
      <c r="D399" s="9" t="s">
        <v>261</v>
      </c>
      <c r="E399" s="9" t="s">
        <v>5</v>
      </c>
      <c r="F399" s="9"/>
      <c r="G399" s="140">
        <f>G400</f>
        <v>300</v>
      </c>
      <c r="H399" s="183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43"/>
      <c r="Y399" s="126"/>
      <c r="Z399" s="140">
        <f>Z400</f>
        <v>156.508</v>
      </c>
      <c r="AA399" s="110">
        <f t="shared" si="64"/>
        <v>52.169333333333334</v>
      </c>
      <c r="AB399" s="192"/>
      <c r="AC399" s="192"/>
    </row>
    <row r="400" spans="1:29" ht="32.25" outlineLevel="6" thickBot="1">
      <c r="A400" s="69" t="s">
        <v>135</v>
      </c>
      <c r="B400" s="15">
        <v>951</v>
      </c>
      <c r="C400" s="9" t="s">
        <v>66</v>
      </c>
      <c r="D400" s="9" t="s">
        <v>262</v>
      </c>
      <c r="E400" s="9" t="s">
        <v>5</v>
      </c>
      <c r="F400" s="9"/>
      <c r="G400" s="140">
        <f>G401</f>
        <v>300</v>
      </c>
      <c r="H400" s="128">
        <f aca="true" t="shared" si="65" ref="H400:X403">H401</f>
        <v>0</v>
      </c>
      <c r="I400" s="128">
        <f t="shared" si="65"/>
        <v>0</v>
      </c>
      <c r="J400" s="128">
        <f t="shared" si="65"/>
        <v>0</v>
      </c>
      <c r="K400" s="128">
        <f t="shared" si="65"/>
        <v>0</v>
      </c>
      <c r="L400" s="128">
        <f t="shared" si="65"/>
        <v>0</v>
      </c>
      <c r="M400" s="128">
        <f t="shared" si="65"/>
        <v>0</v>
      </c>
      <c r="N400" s="128">
        <f t="shared" si="65"/>
        <v>0</v>
      </c>
      <c r="O400" s="128">
        <f t="shared" si="65"/>
        <v>0</v>
      </c>
      <c r="P400" s="128">
        <f t="shared" si="65"/>
        <v>0</v>
      </c>
      <c r="Q400" s="128">
        <f t="shared" si="65"/>
        <v>0</v>
      </c>
      <c r="R400" s="128">
        <f t="shared" si="65"/>
        <v>0</v>
      </c>
      <c r="S400" s="128">
        <f t="shared" si="65"/>
        <v>0</v>
      </c>
      <c r="T400" s="128">
        <f t="shared" si="65"/>
        <v>0</v>
      </c>
      <c r="U400" s="128">
        <f t="shared" si="65"/>
        <v>0</v>
      </c>
      <c r="V400" s="128">
        <f t="shared" si="65"/>
        <v>0</v>
      </c>
      <c r="W400" s="128">
        <f t="shared" si="65"/>
        <v>0</v>
      </c>
      <c r="X400" s="170">
        <f t="shared" si="65"/>
        <v>0</v>
      </c>
      <c r="Y400" s="126" t="e">
        <f aca="true" t="shared" si="66" ref="Y400:Y408">X400/G394*100</f>
        <v>#DIV/0!</v>
      </c>
      <c r="Z400" s="140">
        <f>Z401</f>
        <v>156.508</v>
      </c>
      <c r="AA400" s="110">
        <f t="shared" si="64"/>
        <v>52.169333333333334</v>
      </c>
      <c r="AB400" s="192"/>
      <c r="AC400" s="192"/>
    </row>
    <row r="401" spans="1:29" ht="32.25" outlineLevel="6" thickBot="1">
      <c r="A401" s="69" t="s">
        <v>136</v>
      </c>
      <c r="B401" s="15">
        <v>951</v>
      </c>
      <c r="C401" s="10" t="s">
        <v>66</v>
      </c>
      <c r="D401" s="10" t="s">
        <v>263</v>
      </c>
      <c r="E401" s="10" t="s">
        <v>5</v>
      </c>
      <c r="F401" s="10"/>
      <c r="G401" s="133">
        <f>G402</f>
        <v>300</v>
      </c>
      <c r="H401" s="131">
        <f t="shared" si="65"/>
        <v>0</v>
      </c>
      <c r="I401" s="131">
        <f t="shared" si="65"/>
        <v>0</v>
      </c>
      <c r="J401" s="131">
        <f t="shared" si="65"/>
        <v>0</v>
      </c>
      <c r="K401" s="131">
        <f t="shared" si="65"/>
        <v>0</v>
      </c>
      <c r="L401" s="131">
        <f t="shared" si="65"/>
        <v>0</v>
      </c>
      <c r="M401" s="131">
        <f t="shared" si="65"/>
        <v>0</v>
      </c>
      <c r="N401" s="131">
        <f t="shared" si="65"/>
        <v>0</v>
      </c>
      <c r="O401" s="131">
        <f t="shared" si="65"/>
        <v>0</v>
      </c>
      <c r="P401" s="131">
        <f t="shared" si="65"/>
        <v>0</v>
      </c>
      <c r="Q401" s="131">
        <f t="shared" si="65"/>
        <v>0</v>
      </c>
      <c r="R401" s="131">
        <f t="shared" si="65"/>
        <v>0</v>
      </c>
      <c r="S401" s="131">
        <f t="shared" si="65"/>
        <v>0</v>
      </c>
      <c r="T401" s="131">
        <f t="shared" si="65"/>
        <v>0</v>
      </c>
      <c r="U401" s="131">
        <f t="shared" si="65"/>
        <v>0</v>
      </c>
      <c r="V401" s="131">
        <f t="shared" si="65"/>
        <v>0</v>
      </c>
      <c r="W401" s="131">
        <f t="shared" si="65"/>
        <v>0</v>
      </c>
      <c r="X401" s="144">
        <f t="shared" si="65"/>
        <v>0</v>
      </c>
      <c r="Y401" s="126" t="e">
        <f t="shared" si="66"/>
        <v>#DIV/0!</v>
      </c>
      <c r="Z401" s="133">
        <f>Z402</f>
        <v>156.508</v>
      </c>
      <c r="AA401" s="110">
        <f t="shared" si="64"/>
        <v>52.169333333333334</v>
      </c>
      <c r="AB401" s="192"/>
      <c r="AC401" s="192"/>
    </row>
    <row r="402" spans="1:29" ht="32.25" outlineLevel="6" thickBot="1">
      <c r="A402" s="54" t="s">
        <v>180</v>
      </c>
      <c r="B402" s="50">
        <v>951</v>
      </c>
      <c r="C402" s="51" t="s">
        <v>66</v>
      </c>
      <c r="D402" s="51" t="s">
        <v>328</v>
      </c>
      <c r="E402" s="51" t="s">
        <v>5</v>
      </c>
      <c r="F402" s="51"/>
      <c r="G402" s="136">
        <f>G403</f>
        <v>300</v>
      </c>
      <c r="H402" s="134">
        <f t="shared" si="65"/>
        <v>0</v>
      </c>
      <c r="I402" s="134">
        <f t="shared" si="65"/>
        <v>0</v>
      </c>
      <c r="J402" s="134">
        <f t="shared" si="65"/>
        <v>0</v>
      </c>
      <c r="K402" s="134">
        <f t="shared" si="65"/>
        <v>0</v>
      </c>
      <c r="L402" s="134">
        <f t="shared" si="65"/>
        <v>0</v>
      </c>
      <c r="M402" s="134">
        <f t="shared" si="65"/>
        <v>0</v>
      </c>
      <c r="N402" s="134">
        <f t="shared" si="65"/>
        <v>0</v>
      </c>
      <c r="O402" s="134">
        <f t="shared" si="65"/>
        <v>0</v>
      </c>
      <c r="P402" s="134">
        <f t="shared" si="65"/>
        <v>0</v>
      </c>
      <c r="Q402" s="134">
        <f t="shared" si="65"/>
        <v>0</v>
      </c>
      <c r="R402" s="134">
        <f t="shared" si="65"/>
        <v>0</v>
      </c>
      <c r="S402" s="134">
        <f t="shared" si="65"/>
        <v>0</v>
      </c>
      <c r="T402" s="134">
        <f t="shared" si="65"/>
        <v>0</v>
      </c>
      <c r="U402" s="134">
        <f t="shared" si="65"/>
        <v>0</v>
      </c>
      <c r="V402" s="134">
        <f t="shared" si="65"/>
        <v>0</v>
      </c>
      <c r="W402" s="134">
        <f t="shared" si="65"/>
        <v>0</v>
      </c>
      <c r="X402" s="145">
        <f t="shared" si="65"/>
        <v>0</v>
      </c>
      <c r="Y402" s="126" t="e">
        <f t="shared" si="66"/>
        <v>#DIV/0!</v>
      </c>
      <c r="Z402" s="136">
        <f>Z403</f>
        <v>156.508</v>
      </c>
      <c r="AA402" s="110">
        <f t="shared" si="64"/>
        <v>52.169333333333334</v>
      </c>
      <c r="AB402" s="192"/>
      <c r="AC402" s="192"/>
    </row>
    <row r="403" spans="1:29" ht="16.5" outlineLevel="6" thickBot="1">
      <c r="A403" s="99" t="s">
        <v>128</v>
      </c>
      <c r="B403" s="114">
        <v>951</v>
      </c>
      <c r="C403" s="101" t="s">
        <v>66</v>
      </c>
      <c r="D403" s="101" t="s">
        <v>328</v>
      </c>
      <c r="E403" s="101" t="s">
        <v>223</v>
      </c>
      <c r="F403" s="101"/>
      <c r="G403" s="147">
        <v>300</v>
      </c>
      <c r="H403" s="148">
        <f t="shared" si="65"/>
        <v>0</v>
      </c>
      <c r="I403" s="148">
        <f t="shared" si="65"/>
        <v>0</v>
      </c>
      <c r="J403" s="148">
        <f t="shared" si="65"/>
        <v>0</v>
      </c>
      <c r="K403" s="148">
        <f t="shared" si="65"/>
        <v>0</v>
      </c>
      <c r="L403" s="148">
        <f t="shared" si="65"/>
        <v>0</v>
      </c>
      <c r="M403" s="148">
        <f t="shared" si="65"/>
        <v>0</v>
      </c>
      <c r="N403" s="148">
        <f t="shared" si="65"/>
        <v>0</v>
      </c>
      <c r="O403" s="148">
        <f t="shared" si="65"/>
        <v>0</v>
      </c>
      <c r="P403" s="148">
        <f t="shared" si="65"/>
        <v>0</v>
      </c>
      <c r="Q403" s="148">
        <f t="shared" si="65"/>
        <v>0</v>
      </c>
      <c r="R403" s="148">
        <f t="shared" si="65"/>
        <v>0</v>
      </c>
      <c r="S403" s="148">
        <f t="shared" si="65"/>
        <v>0</v>
      </c>
      <c r="T403" s="148">
        <f t="shared" si="65"/>
        <v>0</v>
      </c>
      <c r="U403" s="148">
        <f t="shared" si="65"/>
        <v>0</v>
      </c>
      <c r="V403" s="148">
        <f t="shared" si="65"/>
        <v>0</v>
      </c>
      <c r="W403" s="148">
        <f t="shared" si="65"/>
        <v>0</v>
      </c>
      <c r="X403" s="184">
        <f t="shared" si="65"/>
        <v>0</v>
      </c>
      <c r="Y403" s="149" t="e">
        <f t="shared" si="66"/>
        <v>#DIV/0!</v>
      </c>
      <c r="Z403" s="102">
        <v>156.508</v>
      </c>
      <c r="AA403" s="110">
        <f t="shared" si="64"/>
        <v>52.169333333333334</v>
      </c>
      <c r="AB403" s="192"/>
      <c r="AC403" s="192"/>
    </row>
    <row r="404" spans="1:29" ht="63.75" outlineLevel="6" thickBot="1">
      <c r="A404" s="66" t="s">
        <v>73</v>
      </c>
      <c r="B404" s="14">
        <v>951</v>
      </c>
      <c r="C404" s="12" t="s">
        <v>74</v>
      </c>
      <c r="D404" s="12" t="s">
        <v>261</v>
      </c>
      <c r="E404" s="12" t="s">
        <v>5</v>
      </c>
      <c r="F404" s="12"/>
      <c r="G404" s="127">
        <f aca="true" t="shared" si="67" ref="G404:G409">G405</f>
        <v>21210</v>
      </c>
      <c r="H404" s="182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32"/>
      <c r="X404" s="142">
        <v>0</v>
      </c>
      <c r="Y404" s="126">
        <f t="shared" si="66"/>
        <v>0</v>
      </c>
      <c r="Z404" s="127">
        <f aca="true" t="shared" si="68" ref="Z404:Z409">Z405</f>
        <v>15907.494</v>
      </c>
      <c r="AA404" s="110">
        <f t="shared" si="64"/>
        <v>74.99997171145687</v>
      </c>
      <c r="AB404" s="192"/>
      <c r="AC404" s="192"/>
    </row>
    <row r="405" spans="1:29" ht="48" outlineLevel="6" thickBot="1">
      <c r="A405" s="69" t="s">
        <v>76</v>
      </c>
      <c r="B405" s="15">
        <v>951</v>
      </c>
      <c r="C405" s="9" t="s">
        <v>75</v>
      </c>
      <c r="D405" s="9" t="s">
        <v>261</v>
      </c>
      <c r="E405" s="9" t="s">
        <v>5</v>
      </c>
      <c r="F405" s="9"/>
      <c r="G405" s="140">
        <f t="shared" si="67"/>
        <v>21210</v>
      </c>
      <c r="H405" s="128" t="e">
        <f aca="true" t="shared" si="69" ref="H405:X407">H406</f>
        <v>#REF!</v>
      </c>
      <c r="I405" s="128" t="e">
        <f t="shared" si="69"/>
        <v>#REF!</v>
      </c>
      <c r="J405" s="128" t="e">
        <f t="shared" si="69"/>
        <v>#REF!</v>
      </c>
      <c r="K405" s="128" t="e">
        <f t="shared" si="69"/>
        <v>#REF!</v>
      </c>
      <c r="L405" s="128" t="e">
        <f t="shared" si="69"/>
        <v>#REF!</v>
      </c>
      <c r="M405" s="128" t="e">
        <f t="shared" si="69"/>
        <v>#REF!</v>
      </c>
      <c r="N405" s="128" t="e">
        <f t="shared" si="69"/>
        <v>#REF!</v>
      </c>
      <c r="O405" s="128" t="e">
        <f t="shared" si="69"/>
        <v>#REF!</v>
      </c>
      <c r="P405" s="128" t="e">
        <f t="shared" si="69"/>
        <v>#REF!</v>
      </c>
      <c r="Q405" s="128" t="e">
        <f t="shared" si="69"/>
        <v>#REF!</v>
      </c>
      <c r="R405" s="128" t="e">
        <f t="shared" si="69"/>
        <v>#REF!</v>
      </c>
      <c r="S405" s="128" t="e">
        <f t="shared" si="69"/>
        <v>#REF!</v>
      </c>
      <c r="T405" s="128" t="e">
        <f t="shared" si="69"/>
        <v>#REF!</v>
      </c>
      <c r="U405" s="128" t="e">
        <f t="shared" si="69"/>
        <v>#REF!</v>
      </c>
      <c r="V405" s="128" t="e">
        <f t="shared" si="69"/>
        <v>#REF!</v>
      </c>
      <c r="W405" s="128" t="e">
        <f t="shared" si="69"/>
        <v>#REF!</v>
      </c>
      <c r="X405" s="170" t="e">
        <f t="shared" si="69"/>
        <v>#REF!</v>
      </c>
      <c r="Y405" s="126" t="e">
        <f t="shared" si="66"/>
        <v>#REF!</v>
      </c>
      <c r="Z405" s="140">
        <f t="shared" si="68"/>
        <v>15907.494</v>
      </c>
      <c r="AA405" s="110">
        <f t="shared" si="64"/>
        <v>74.99997171145687</v>
      </c>
      <c r="AB405" s="192"/>
      <c r="AC405" s="192"/>
    </row>
    <row r="406" spans="1:29" ht="32.25" outlineLevel="6" thickBot="1">
      <c r="A406" s="69" t="s">
        <v>135</v>
      </c>
      <c r="B406" s="15">
        <v>951</v>
      </c>
      <c r="C406" s="9" t="s">
        <v>75</v>
      </c>
      <c r="D406" s="9" t="s">
        <v>262</v>
      </c>
      <c r="E406" s="9" t="s">
        <v>5</v>
      </c>
      <c r="F406" s="9"/>
      <c r="G406" s="140">
        <f t="shared" si="67"/>
        <v>21210</v>
      </c>
      <c r="H406" s="131" t="e">
        <f t="shared" si="69"/>
        <v>#REF!</v>
      </c>
      <c r="I406" s="131" t="e">
        <f t="shared" si="69"/>
        <v>#REF!</v>
      </c>
      <c r="J406" s="131" t="e">
        <f t="shared" si="69"/>
        <v>#REF!</v>
      </c>
      <c r="K406" s="131" t="e">
        <f t="shared" si="69"/>
        <v>#REF!</v>
      </c>
      <c r="L406" s="131" t="e">
        <f t="shared" si="69"/>
        <v>#REF!</v>
      </c>
      <c r="M406" s="131" t="e">
        <f t="shared" si="69"/>
        <v>#REF!</v>
      </c>
      <c r="N406" s="131" t="e">
        <f t="shared" si="69"/>
        <v>#REF!</v>
      </c>
      <c r="O406" s="131" t="e">
        <f t="shared" si="69"/>
        <v>#REF!</v>
      </c>
      <c r="P406" s="131" t="e">
        <f t="shared" si="69"/>
        <v>#REF!</v>
      </c>
      <c r="Q406" s="131" t="e">
        <f t="shared" si="69"/>
        <v>#REF!</v>
      </c>
      <c r="R406" s="131" t="e">
        <f t="shared" si="69"/>
        <v>#REF!</v>
      </c>
      <c r="S406" s="131" t="e">
        <f t="shared" si="69"/>
        <v>#REF!</v>
      </c>
      <c r="T406" s="131" t="e">
        <f t="shared" si="69"/>
        <v>#REF!</v>
      </c>
      <c r="U406" s="131" t="e">
        <f t="shared" si="69"/>
        <v>#REF!</v>
      </c>
      <c r="V406" s="131" t="e">
        <f t="shared" si="69"/>
        <v>#REF!</v>
      </c>
      <c r="W406" s="131" t="e">
        <f t="shared" si="69"/>
        <v>#REF!</v>
      </c>
      <c r="X406" s="144" t="e">
        <f t="shared" si="69"/>
        <v>#REF!</v>
      </c>
      <c r="Y406" s="126" t="e">
        <f t="shared" si="66"/>
        <v>#REF!</v>
      </c>
      <c r="Z406" s="140">
        <f t="shared" si="68"/>
        <v>15907.494</v>
      </c>
      <c r="AA406" s="110">
        <f t="shared" si="64"/>
        <v>74.99997171145687</v>
      </c>
      <c r="AB406" s="192"/>
      <c r="AC406" s="192"/>
    </row>
    <row r="407" spans="1:29" ht="32.25" outlineLevel="6" thickBot="1">
      <c r="A407" s="69" t="s">
        <v>136</v>
      </c>
      <c r="B407" s="15">
        <v>951</v>
      </c>
      <c r="C407" s="10" t="s">
        <v>75</v>
      </c>
      <c r="D407" s="10" t="s">
        <v>263</v>
      </c>
      <c r="E407" s="10" t="s">
        <v>5</v>
      </c>
      <c r="F407" s="10"/>
      <c r="G407" s="133">
        <f>G408+G411</f>
        <v>21210</v>
      </c>
      <c r="H407" s="134" t="e">
        <f t="shared" si="69"/>
        <v>#REF!</v>
      </c>
      <c r="I407" s="134" t="e">
        <f t="shared" si="69"/>
        <v>#REF!</v>
      </c>
      <c r="J407" s="134" t="e">
        <f t="shared" si="69"/>
        <v>#REF!</v>
      </c>
      <c r="K407" s="134" t="e">
        <f t="shared" si="69"/>
        <v>#REF!</v>
      </c>
      <c r="L407" s="134" t="e">
        <f t="shared" si="69"/>
        <v>#REF!</v>
      </c>
      <c r="M407" s="134" t="e">
        <f t="shared" si="69"/>
        <v>#REF!</v>
      </c>
      <c r="N407" s="134" t="e">
        <f t="shared" si="69"/>
        <v>#REF!</v>
      </c>
      <c r="O407" s="134" t="e">
        <f t="shared" si="69"/>
        <v>#REF!</v>
      </c>
      <c r="P407" s="134" t="e">
        <f t="shared" si="69"/>
        <v>#REF!</v>
      </c>
      <c r="Q407" s="134" t="e">
        <f t="shared" si="69"/>
        <v>#REF!</v>
      </c>
      <c r="R407" s="134" t="e">
        <f t="shared" si="69"/>
        <v>#REF!</v>
      </c>
      <c r="S407" s="134" t="e">
        <f t="shared" si="69"/>
        <v>#REF!</v>
      </c>
      <c r="T407" s="134" t="e">
        <f t="shared" si="69"/>
        <v>#REF!</v>
      </c>
      <c r="U407" s="134" t="e">
        <f t="shared" si="69"/>
        <v>#REF!</v>
      </c>
      <c r="V407" s="134" t="e">
        <f t="shared" si="69"/>
        <v>#REF!</v>
      </c>
      <c r="W407" s="134" t="e">
        <f t="shared" si="69"/>
        <v>#REF!</v>
      </c>
      <c r="X407" s="145" t="e">
        <f t="shared" si="69"/>
        <v>#REF!</v>
      </c>
      <c r="Y407" s="126" t="e">
        <f t="shared" si="66"/>
        <v>#REF!</v>
      </c>
      <c r="Z407" s="133">
        <f>Z408+Z411</f>
        <v>15907.494</v>
      </c>
      <c r="AA407" s="110">
        <f t="shared" si="64"/>
        <v>74.99997171145687</v>
      </c>
      <c r="AB407" s="192"/>
      <c r="AC407" s="192"/>
    </row>
    <row r="408" spans="1:29" ht="48" outlineLevel="6" thickBot="1">
      <c r="A408" s="5" t="s">
        <v>181</v>
      </c>
      <c r="B408" s="17">
        <v>951</v>
      </c>
      <c r="C408" s="6" t="s">
        <v>75</v>
      </c>
      <c r="D408" s="6" t="s">
        <v>329</v>
      </c>
      <c r="E408" s="6" t="s">
        <v>5</v>
      </c>
      <c r="F408" s="6"/>
      <c r="G408" s="113">
        <f t="shared" si="67"/>
        <v>3151.866</v>
      </c>
      <c r="H408" s="137" t="e">
        <f>#REF!</f>
        <v>#REF!</v>
      </c>
      <c r="I408" s="137" t="e">
        <f>#REF!</f>
        <v>#REF!</v>
      </c>
      <c r="J408" s="137" t="e">
        <f>#REF!</f>
        <v>#REF!</v>
      </c>
      <c r="K408" s="137" t="e">
        <f>#REF!</f>
        <v>#REF!</v>
      </c>
      <c r="L408" s="137" t="e">
        <f>#REF!</f>
        <v>#REF!</v>
      </c>
      <c r="M408" s="137" t="e">
        <f>#REF!</f>
        <v>#REF!</v>
      </c>
      <c r="N408" s="137" t="e">
        <f>#REF!</f>
        <v>#REF!</v>
      </c>
      <c r="O408" s="137" t="e">
        <f>#REF!</f>
        <v>#REF!</v>
      </c>
      <c r="P408" s="137" t="e">
        <f>#REF!</f>
        <v>#REF!</v>
      </c>
      <c r="Q408" s="137" t="e">
        <f>#REF!</f>
        <v>#REF!</v>
      </c>
      <c r="R408" s="137" t="e">
        <f>#REF!</f>
        <v>#REF!</v>
      </c>
      <c r="S408" s="137" t="e">
        <f>#REF!</f>
        <v>#REF!</v>
      </c>
      <c r="T408" s="137" t="e">
        <f>#REF!</f>
        <v>#REF!</v>
      </c>
      <c r="U408" s="137" t="e">
        <f>#REF!</f>
        <v>#REF!</v>
      </c>
      <c r="V408" s="137" t="e">
        <f>#REF!</f>
        <v>#REF!</v>
      </c>
      <c r="W408" s="137" t="e">
        <f>#REF!</f>
        <v>#REF!</v>
      </c>
      <c r="X408" s="146" t="e">
        <f>#REF!</f>
        <v>#REF!</v>
      </c>
      <c r="Y408" s="126" t="e">
        <f t="shared" si="66"/>
        <v>#REF!</v>
      </c>
      <c r="Z408" s="113">
        <f t="shared" si="68"/>
        <v>2363.895</v>
      </c>
      <c r="AA408" s="110">
        <f t="shared" si="64"/>
        <v>74.99985722743288</v>
      </c>
      <c r="AB408" s="192"/>
      <c r="AC408" s="192"/>
    </row>
    <row r="409" spans="1:29" ht="16.5" outlineLevel="6" thickBot="1">
      <c r="A409" s="5" t="s">
        <v>131</v>
      </c>
      <c r="B409" s="17">
        <v>951</v>
      </c>
      <c r="C409" s="6" t="s">
        <v>75</v>
      </c>
      <c r="D409" s="6" t="s">
        <v>329</v>
      </c>
      <c r="E409" s="6" t="s">
        <v>129</v>
      </c>
      <c r="F409" s="6"/>
      <c r="G409" s="113">
        <f t="shared" si="67"/>
        <v>3151.866</v>
      </c>
      <c r="H409" s="138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68"/>
      <c r="Y409" s="126"/>
      <c r="Z409" s="113">
        <f t="shared" si="68"/>
        <v>2363.895</v>
      </c>
      <c r="AA409" s="110">
        <f t="shared" si="64"/>
        <v>74.99985722743288</v>
      </c>
      <c r="AB409" s="192"/>
      <c r="AC409" s="192"/>
    </row>
    <row r="410" spans="1:29" ht="16.5" outlineLevel="6" thickBot="1">
      <c r="A410" s="48" t="s">
        <v>132</v>
      </c>
      <c r="B410" s="52">
        <v>951</v>
      </c>
      <c r="C410" s="53" t="s">
        <v>75</v>
      </c>
      <c r="D410" s="53" t="s">
        <v>329</v>
      </c>
      <c r="E410" s="53" t="s">
        <v>130</v>
      </c>
      <c r="F410" s="53"/>
      <c r="G410" s="112">
        <v>3151.866</v>
      </c>
      <c r="H410" s="138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68"/>
      <c r="Y410" s="126"/>
      <c r="Z410" s="94">
        <v>2363.895</v>
      </c>
      <c r="AA410" s="110">
        <f t="shared" si="64"/>
        <v>74.99985722743288</v>
      </c>
      <c r="AB410" s="192"/>
      <c r="AC410" s="192"/>
    </row>
    <row r="411" spans="1:29" ht="48" outlineLevel="6" thickBot="1">
      <c r="A411" s="5" t="s">
        <v>405</v>
      </c>
      <c r="B411" s="17">
        <v>951</v>
      </c>
      <c r="C411" s="6" t="s">
        <v>75</v>
      </c>
      <c r="D411" s="6" t="s">
        <v>400</v>
      </c>
      <c r="E411" s="6" t="s">
        <v>5</v>
      </c>
      <c r="F411" s="6"/>
      <c r="G411" s="113">
        <f>G412</f>
        <v>18058.134</v>
      </c>
      <c r="H411" s="138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68"/>
      <c r="Y411" s="126"/>
      <c r="Z411" s="113">
        <f>Z412</f>
        <v>13543.599</v>
      </c>
      <c r="AA411" s="110">
        <f t="shared" si="64"/>
        <v>74.99999169349391</v>
      </c>
      <c r="AB411" s="192"/>
      <c r="AC411" s="192"/>
    </row>
    <row r="412" spans="1:29" ht="16.5" outlineLevel="6" thickBot="1">
      <c r="A412" s="5" t="s">
        <v>131</v>
      </c>
      <c r="B412" s="17">
        <v>951</v>
      </c>
      <c r="C412" s="6" t="s">
        <v>75</v>
      </c>
      <c r="D412" s="6" t="s">
        <v>400</v>
      </c>
      <c r="E412" s="6" t="s">
        <v>129</v>
      </c>
      <c r="F412" s="6"/>
      <c r="G412" s="113">
        <f>G413</f>
        <v>18058.134</v>
      </c>
      <c r="H412" s="138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68"/>
      <c r="Y412" s="126"/>
      <c r="Z412" s="113">
        <f>Z413</f>
        <v>13543.599</v>
      </c>
      <c r="AA412" s="110">
        <f t="shared" si="64"/>
        <v>74.99999169349391</v>
      </c>
      <c r="AB412" s="192"/>
      <c r="AC412" s="192"/>
    </row>
    <row r="413" spans="1:29" ht="16.5" outlineLevel="6" thickBot="1">
      <c r="A413" s="48" t="s">
        <v>132</v>
      </c>
      <c r="B413" s="52">
        <v>951</v>
      </c>
      <c r="C413" s="53" t="s">
        <v>75</v>
      </c>
      <c r="D413" s="53" t="s">
        <v>400</v>
      </c>
      <c r="E413" s="53" t="s">
        <v>130</v>
      </c>
      <c r="F413" s="53"/>
      <c r="G413" s="112">
        <v>18058.134</v>
      </c>
      <c r="H413" s="138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68"/>
      <c r="Y413" s="126"/>
      <c r="Z413" s="94">
        <v>13543.599</v>
      </c>
      <c r="AA413" s="110">
        <f t="shared" si="64"/>
        <v>74.99999169349391</v>
      </c>
      <c r="AB413" s="192"/>
      <c r="AC413" s="192"/>
    </row>
    <row r="414" spans="1:29" ht="43.5" outlineLevel="6" thickBot="1">
      <c r="A414" s="61" t="s">
        <v>63</v>
      </c>
      <c r="B414" s="62" t="s">
        <v>62</v>
      </c>
      <c r="C414" s="62" t="s">
        <v>61</v>
      </c>
      <c r="D414" s="62" t="s">
        <v>261</v>
      </c>
      <c r="E414" s="62" t="s">
        <v>5</v>
      </c>
      <c r="F414" s="63"/>
      <c r="G414" s="123">
        <f>G415+G523</f>
        <v>453355.42000000004</v>
      </c>
      <c r="H414" s="138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68"/>
      <c r="Y414" s="126"/>
      <c r="Z414" s="123">
        <f>Z415+Z523</f>
        <v>362190.991</v>
      </c>
      <c r="AA414" s="110">
        <f t="shared" si="64"/>
        <v>79.89117919887225</v>
      </c>
      <c r="AB414" s="192"/>
      <c r="AC414" s="192"/>
    </row>
    <row r="415" spans="1:29" ht="19.5" outlineLevel="6" thickBot="1">
      <c r="A415" s="66" t="s">
        <v>47</v>
      </c>
      <c r="B415" s="14">
        <v>953</v>
      </c>
      <c r="C415" s="12" t="s">
        <v>46</v>
      </c>
      <c r="D415" s="12" t="s">
        <v>261</v>
      </c>
      <c r="E415" s="12" t="s">
        <v>5</v>
      </c>
      <c r="F415" s="12"/>
      <c r="G415" s="127">
        <f>G416+G446+G477+G488+G505</f>
        <v>449149.42000000004</v>
      </c>
      <c r="H415" s="138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68"/>
      <c r="Y415" s="126"/>
      <c r="Z415" s="127">
        <f>Z416+Z446+Z477+Z488+Z505</f>
        <v>359073.46099999995</v>
      </c>
      <c r="AA415" s="110">
        <f t="shared" si="64"/>
        <v>79.9452131097041</v>
      </c>
      <c r="AB415" s="192"/>
      <c r="AC415" s="192"/>
    </row>
    <row r="416" spans="1:29" ht="19.5" outlineLevel="6" thickBot="1">
      <c r="A416" s="66" t="s">
        <v>133</v>
      </c>
      <c r="B416" s="14">
        <v>953</v>
      </c>
      <c r="C416" s="12" t="s">
        <v>18</v>
      </c>
      <c r="D416" s="12" t="s">
        <v>261</v>
      </c>
      <c r="E416" s="12" t="s">
        <v>5</v>
      </c>
      <c r="F416" s="12"/>
      <c r="G416" s="127">
        <f>G421+G417</f>
        <v>103218.29528</v>
      </c>
      <c r="H416" s="138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68"/>
      <c r="Y416" s="126"/>
      <c r="Z416" s="127">
        <f>Z421+Z417</f>
        <v>85366.062</v>
      </c>
      <c r="AA416" s="110">
        <f t="shared" si="64"/>
        <v>82.70439050405523</v>
      </c>
      <c r="AB416" s="192"/>
      <c r="AC416" s="192"/>
    </row>
    <row r="417" spans="1:29" ht="32.25" outlineLevel="6" thickBot="1">
      <c r="A417" s="69" t="s">
        <v>135</v>
      </c>
      <c r="B417" s="15">
        <v>953</v>
      </c>
      <c r="C417" s="9" t="s">
        <v>18</v>
      </c>
      <c r="D417" s="9" t="s">
        <v>262</v>
      </c>
      <c r="E417" s="9" t="s">
        <v>5</v>
      </c>
      <c r="F417" s="9"/>
      <c r="G417" s="140">
        <f>G418</f>
        <v>144.80628</v>
      </c>
      <c r="H417" s="138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68"/>
      <c r="Y417" s="126"/>
      <c r="Z417" s="140">
        <f>Z418</f>
        <v>144.806</v>
      </c>
      <c r="AA417" s="110">
        <f t="shared" si="64"/>
        <v>99.9998066382204</v>
      </c>
      <c r="AB417" s="192"/>
      <c r="AC417" s="192"/>
    </row>
    <row r="418" spans="1:29" ht="18.75" customHeight="1" outlineLevel="6" thickBot="1">
      <c r="A418" s="69" t="s">
        <v>136</v>
      </c>
      <c r="B418" s="15">
        <v>953</v>
      </c>
      <c r="C418" s="9" t="s">
        <v>18</v>
      </c>
      <c r="D418" s="9" t="s">
        <v>263</v>
      </c>
      <c r="E418" s="9" t="s">
        <v>5</v>
      </c>
      <c r="F418" s="9"/>
      <c r="G418" s="140">
        <f>G419</f>
        <v>144.80628</v>
      </c>
      <c r="H418" s="138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68"/>
      <c r="Y418" s="126"/>
      <c r="Z418" s="140">
        <f>Z419</f>
        <v>144.806</v>
      </c>
      <c r="AA418" s="110">
        <f t="shared" si="64"/>
        <v>99.9998066382204</v>
      </c>
      <c r="AB418" s="192"/>
      <c r="AC418" s="192"/>
    </row>
    <row r="419" spans="1:29" ht="32.25" outlineLevel="6" thickBot="1">
      <c r="A419" s="54" t="s">
        <v>390</v>
      </c>
      <c r="B419" s="50">
        <v>953</v>
      </c>
      <c r="C419" s="51" t="s">
        <v>18</v>
      </c>
      <c r="D419" s="51" t="s">
        <v>267</v>
      </c>
      <c r="E419" s="51" t="s">
        <v>5</v>
      </c>
      <c r="F419" s="51"/>
      <c r="G419" s="136">
        <f>G420</f>
        <v>144.80628</v>
      </c>
      <c r="H419" s="182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32"/>
      <c r="X419" s="185"/>
      <c r="Y419" s="126">
        <v>0</v>
      </c>
      <c r="Z419" s="136">
        <f>Z420</f>
        <v>144.806</v>
      </c>
      <c r="AA419" s="110">
        <f t="shared" si="64"/>
        <v>99.9998066382204</v>
      </c>
      <c r="AB419" s="192"/>
      <c r="AC419" s="192"/>
    </row>
    <row r="420" spans="1:29" ht="48" outlineLevel="6" thickBot="1">
      <c r="A420" s="99" t="s">
        <v>206</v>
      </c>
      <c r="B420" s="114">
        <v>953</v>
      </c>
      <c r="C420" s="101" t="s">
        <v>18</v>
      </c>
      <c r="D420" s="101" t="s">
        <v>267</v>
      </c>
      <c r="E420" s="101" t="s">
        <v>89</v>
      </c>
      <c r="F420" s="101"/>
      <c r="G420" s="147">
        <v>144.80628</v>
      </c>
      <c r="H420" s="186" t="e">
        <f>H421+#REF!</f>
        <v>#REF!</v>
      </c>
      <c r="I420" s="186" t="e">
        <f>I421+#REF!</f>
        <v>#REF!</v>
      </c>
      <c r="J420" s="186" t="e">
        <f>J421+#REF!</f>
        <v>#REF!</v>
      </c>
      <c r="K420" s="186" t="e">
        <f>K421+#REF!</f>
        <v>#REF!</v>
      </c>
      <c r="L420" s="186" t="e">
        <f>L421+#REF!</f>
        <v>#REF!</v>
      </c>
      <c r="M420" s="186" t="e">
        <f>M421+#REF!</f>
        <v>#REF!</v>
      </c>
      <c r="N420" s="186" t="e">
        <f>N421+#REF!</f>
        <v>#REF!</v>
      </c>
      <c r="O420" s="186" t="e">
        <f>O421+#REF!</f>
        <v>#REF!</v>
      </c>
      <c r="P420" s="186" t="e">
        <f>P421+#REF!</f>
        <v>#REF!</v>
      </c>
      <c r="Q420" s="186" t="e">
        <f>Q421+#REF!</f>
        <v>#REF!</v>
      </c>
      <c r="R420" s="186" t="e">
        <f>R421+#REF!</f>
        <v>#REF!</v>
      </c>
      <c r="S420" s="186" t="e">
        <f>S421+#REF!</f>
        <v>#REF!</v>
      </c>
      <c r="T420" s="186" t="e">
        <f>T421+#REF!</f>
        <v>#REF!</v>
      </c>
      <c r="U420" s="186" t="e">
        <f>U421+#REF!</f>
        <v>#REF!</v>
      </c>
      <c r="V420" s="186" t="e">
        <f>V421+#REF!</f>
        <v>#REF!</v>
      </c>
      <c r="W420" s="186" t="e">
        <f>W421+#REF!</f>
        <v>#REF!</v>
      </c>
      <c r="X420" s="187" t="e">
        <f>X421+#REF!</f>
        <v>#REF!</v>
      </c>
      <c r="Y420" s="149" t="e">
        <f>X420/G414*100</f>
        <v>#REF!</v>
      </c>
      <c r="Z420" s="102">
        <v>144.806</v>
      </c>
      <c r="AA420" s="110">
        <f t="shared" si="64"/>
        <v>99.9998066382204</v>
      </c>
      <c r="AB420" s="192"/>
      <c r="AC420" s="192"/>
    </row>
    <row r="421" spans="1:29" ht="19.5" outlineLevel="6" thickBot="1">
      <c r="A421" s="46" t="s">
        <v>239</v>
      </c>
      <c r="B421" s="15">
        <v>953</v>
      </c>
      <c r="C421" s="9" t="s">
        <v>18</v>
      </c>
      <c r="D421" s="9" t="s">
        <v>330</v>
      </c>
      <c r="E421" s="9" t="s">
        <v>5</v>
      </c>
      <c r="F421" s="9"/>
      <c r="G421" s="140">
        <f>G422+G438+G442</f>
        <v>103073.489</v>
      </c>
      <c r="H421" s="128" t="e">
        <f>H427+H438+#REF!+H523</f>
        <v>#REF!</v>
      </c>
      <c r="I421" s="128" t="e">
        <f>I427+I438+#REF!+I523</f>
        <v>#REF!</v>
      </c>
      <c r="J421" s="128" t="e">
        <f>J427+J438+#REF!+J523</f>
        <v>#REF!</v>
      </c>
      <c r="K421" s="128" t="e">
        <f>K427+K438+#REF!+K523</f>
        <v>#REF!</v>
      </c>
      <c r="L421" s="128" t="e">
        <f>L427+L438+#REF!+L523</f>
        <v>#REF!</v>
      </c>
      <c r="M421" s="128" t="e">
        <f>M427+M438+#REF!+M523</f>
        <v>#REF!</v>
      </c>
      <c r="N421" s="128" t="e">
        <f>N427+N438+#REF!+N523</f>
        <v>#REF!</v>
      </c>
      <c r="O421" s="128" t="e">
        <f>O427+O438+#REF!+O523</f>
        <v>#REF!</v>
      </c>
      <c r="P421" s="128" t="e">
        <f>P427+P438+#REF!+P523</f>
        <v>#REF!</v>
      </c>
      <c r="Q421" s="128" t="e">
        <f>Q427+Q438+#REF!+Q523</f>
        <v>#REF!</v>
      </c>
      <c r="R421" s="128" t="e">
        <f>R427+R438+#REF!+R523</f>
        <v>#REF!</v>
      </c>
      <c r="S421" s="128" t="e">
        <f>S427+S438+#REF!+S523</f>
        <v>#REF!</v>
      </c>
      <c r="T421" s="128" t="e">
        <f>T427+T438+#REF!+T523</f>
        <v>#REF!</v>
      </c>
      <c r="U421" s="128" t="e">
        <f>U427+U438+#REF!+U523</f>
        <v>#REF!</v>
      </c>
      <c r="V421" s="128" t="e">
        <f>V427+V438+#REF!+V523</f>
        <v>#REF!</v>
      </c>
      <c r="W421" s="128" t="e">
        <f>W427+W438+#REF!+W523</f>
        <v>#REF!</v>
      </c>
      <c r="X421" s="128" t="e">
        <f>X427+X438+#REF!+X523</f>
        <v>#REF!</v>
      </c>
      <c r="Y421" s="126" t="e">
        <f>X421/G415*100</f>
        <v>#REF!</v>
      </c>
      <c r="Z421" s="140">
        <f>Z422+Z438+Z442</f>
        <v>85221.25600000001</v>
      </c>
      <c r="AA421" s="110">
        <f t="shared" si="64"/>
        <v>82.68009245325926</v>
      </c>
      <c r="AB421" s="192"/>
      <c r="AC421" s="192"/>
    </row>
    <row r="422" spans="1:29" ht="19.5" outlineLevel="6" thickBot="1">
      <c r="A422" s="46" t="s">
        <v>182</v>
      </c>
      <c r="B422" s="15">
        <v>953</v>
      </c>
      <c r="C422" s="10" t="s">
        <v>18</v>
      </c>
      <c r="D422" s="10" t="s">
        <v>331</v>
      </c>
      <c r="E422" s="10" t="s">
        <v>5</v>
      </c>
      <c r="F422" s="10"/>
      <c r="G422" s="133">
        <f>G423+G426+G429+G435+G432</f>
        <v>103073.489</v>
      </c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9"/>
      <c r="Y422" s="126"/>
      <c r="Z422" s="133">
        <f>Z423+Z426+Z429+Z435+Z432</f>
        <v>85221.25600000001</v>
      </c>
      <c r="AA422" s="110">
        <f t="shared" si="64"/>
        <v>82.68009245325926</v>
      </c>
      <c r="AB422" s="192"/>
      <c r="AC422" s="192"/>
    </row>
    <row r="423" spans="1:29" ht="32.25" outlineLevel="6" thickBot="1">
      <c r="A423" s="54" t="s">
        <v>159</v>
      </c>
      <c r="B423" s="50">
        <v>953</v>
      </c>
      <c r="C423" s="51" t="s">
        <v>18</v>
      </c>
      <c r="D423" s="51" t="s">
        <v>332</v>
      </c>
      <c r="E423" s="51" t="s">
        <v>5</v>
      </c>
      <c r="F423" s="51"/>
      <c r="G423" s="136">
        <f>G424</f>
        <v>32000</v>
      </c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9"/>
      <c r="Y423" s="126"/>
      <c r="Z423" s="136">
        <f>Z424</f>
        <v>30806.117</v>
      </c>
      <c r="AA423" s="110">
        <f t="shared" si="64"/>
        <v>96.26911562499998</v>
      </c>
      <c r="AB423" s="192"/>
      <c r="AC423" s="192"/>
    </row>
    <row r="424" spans="1:29" ht="19.5" outlineLevel="6" thickBot="1">
      <c r="A424" s="5" t="s">
        <v>120</v>
      </c>
      <c r="B424" s="17">
        <v>953</v>
      </c>
      <c r="C424" s="6" t="s">
        <v>18</v>
      </c>
      <c r="D424" s="6" t="s">
        <v>332</v>
      </c>
      <c r="E424" s="6" t="s">
        <v>119</v>
      </c>
      <c r="F424" s="6"/>
      <c r="G424" s="113">
        <f>G425</f>
        <v>32000</v>
      </c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9"/>
      <c r="Y424" s="126"/>
      <c r="Z424" s="113">
        <f>Z425</f>
        <v>30806.117</v>
      </c>
      <c r="AA424" s="110">
        <f t="shared" si="64"/>
        <v>96.26911562499998</v>
      </c>
      <c r="AB424" s="192"/>
      <c r="AC424" s="192"/>
    </row>
    <row r="425" spans="1:29" ht="48" outlineLevel="6" thickBot="1">
      <c r="A425" s="58" t="s">
        <v>206</v>
      </c>
      <c r="B425" s="52">
        <v>953</v>
      </c>
      <c r="C425" s="53" t="s">
        <v>18</v>
      </c>
      <c r="D425" s="53" t="s">
        <v>332</v>
      </c>
      <c r="E425" s="53" t="s">
        <v>89</v>
      </c>
      <c r="F425" s="53"/>
      <c r="G425" s="112">
        <v>32000</v>
      </c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9"/>
      <c r="Y425" s="126"/>
      <c r="Z425" s="94">
        <v>30806.117</v>
      </c>
      <c r="AA425" s="110">
        <f t="shared" si="64"/>
        <v>96.26911562499998</v>
      </c>
      <c r="AB425" s="192"/>
      <c r="AC425" s="192"/>
    </row>
    <row r="426" spans="1:29" ht="63.75" outlineLevel="6" thickBot="1">
      <c r="A426" s="71" t="s">
        <v>183</v>
      </c>
      <c r="B426" s="50">
        <v>953</v>
      </c>
      <c r="C426" s="51" t="s">
        <v>18</v>
      </c>
      <c r="D426" s="51" t="s">
        <v>333</v>
      </c>
      <c r="E426" s="51" t="s">
        <v>5</v>
      </c>
      <c r="F426" s="51"/>
      <c r="G426" s="136">
        <f>G427</f>
        <v>69280</v>
      </c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9"/>
      <c r="Y426" s="126"/>
      <c r="Z426" s="136">
        <f>Z427</f>
        <v>53951.05</v>
      </c>
      <c r="AA426" s="110">
        <f t="shared" si="64"/>
        <v>77.87391743648962</v>
      </c>
      <c r="AB426" s="192"/>
      <c r="AC426" s="192"/>
    </row>
    <row r="427" spans="1:29" ht="16.5" outlineLevel="6" thickBot="1">
      <c r="A427" s="5" t="s">
        <v>120</v>
      </c>
      <c r="B427" s="17">
        <v>953</v>
      </c>
      <c r="C427" s="6" t="s">
        <v>18</v>
      </c>
      <c r="D427" s="6" t="s">
        <v>333</v>
      </c>
      <c r="E427" s="6" t="s">
        <v>119</v>
      </c>
      <c r="F427" s="6"/>
      <c r="G427" s="113">
        <f>G428</f>
        <v>69280</v>
      </c>
      <c r="H427" s="134">
        <f aca="true" t="shared" si="70" ref="H427:X427">H428</f>
        <v>0</v>
      </c>
      <c r="I427" s="134">
        <f t="shared" si="70"/>
        <v>0</v>
      </c>
      <c r="J427" s="134">
        <f t="shared" si="70"/>
        <v>0</v>
      </c>
      <c r="K427" s="134">
        <f t="shared" si="70"/>
        <v>0</v>
      </c>
      <c r="L427" s="134">
        <f t="shared" si="70"/>
        <v>0</v>
      </c>
      <c r="M427" s="134">
        <f t="shared" si="70"/>
        <v>0</v>
      </c>
      <c r="N427" s="134">
        <f t="shared" si="70"/>
        <v>0</v>
      </c>
      <c r="O427" s="134">
        <f t="shared" si="70"/>
        <v>0</v>
      </c>
      <c r="P427" s="134">
        <f t="shared" si="70"/>
        <v>0</v>
      </c>
      <c r="Q427" s="134">
        <f t="shared" si="70"/>
        <v>0</v>
      </c>
      <c r="R427" s="134">
        <f t="shared" si="70"/>
        <v>0</v>
      </c>
      <c r="S427" s="134">
        <f t="shared" si="70"/>
        <v>0</v>
      </c>
      <c r="T427" s="134">
        <f t="shared" si="70"/>
        <v>0</v>
      </c>
      <c r="U427" s="134">
        <f t="shared" si="70"/>
        <v>0</v>
      </c>
      <c r="V427" s="134">
        <f t="shared" si="70"/>
        <v>0</v>
      </c>
      <c r="W427" s="134">
        <f t="shared" si="70"/>
        <v>0</v>
      </c>
      <c r="X427" s="145">
        <f t="shared" si="70"/>
        <v>34477.81647</v>
      </c>
      <c r="Y427" s="126">
        <f>X427/G421*100</f>
        <v>33.449742319288326</v>
      </c>
      <c r="Z427" s="113">
        <f>Z428</f>
        <v>53951.05</v>
      </c>
      <c r="AA427" s="110">
        <f t="shared" si="64"/>
        <v>77.87391743648962</v>
      </c>
      <c r="AB427" s="192"/>
      <c r="AC427" s="192"/>
    </row>
    <row r="428" spans="1:29" ht="48" outlineLevel="6" thickBot="1">
      <c r="A428" s="58" t="s">
        <v>206</v>
      </c>
      <c r="B428" s="52">
        <v>953</v>
      </c>
      <c r="C428" s="53" t="s">
        <v>18</v>
      </c>
      <c r="D428" s="53" t="s">
        <v>333</v>
      </c>
      <c r="E428" s="53" t="s">
        <v>89</v>
      </c>
      <c r="F428" s="53"/>
      <c r="G428" s="112">
        <v>69280</v>
      </c>
      <c r="H428" s="137">
        <f aca="true" t="shared" si="71" ref="H428:X428">H430</f>
        <v>0</v>
      </c>
      <c r="I428" s="137">
        <f t="shared" si="71"/>
        <v>0</v>
      </c>
      <c r="J428" s="137">
        <f t="shared" si="71"/>
        <v>0</v>
      </c>
      <c r="K428" s="137">
        <f t="shared" si="71"/>
        <v>0</v>
      </c>
      <c r="L428" s="137">
        <f t="shared" si="71"/>
        <v>0</v>
      </c>
      <c r="M428" s="137">
        <f t="shared" si="71"/>
        <v>0</v>
      </c>
      <c r="N428" s="137">
        <f t="shared" si="71"/>
        <v>0</v>
      </c>
      <c r="O428" s="137">
        <f t="shared" si="71"/>
        <v>0</v>
      </c>
      <c r="P428" s="137">
        <f t="shared" si="71"/>
        <v>0</v>
      </c>
      <c r="Q428" s="137">
        <f t="shared" si="71"/>
        <v>0</v>
      </c>
      <c r="R428" s="137">
        <f t="shared" si="71"/>
        <v>0</v>
      </c>
      <c r="S428" s="137">
        <f t="shared" si="71"/>
        <v>0</v>
      </c>
      <c r="T428" s="137">
        <f t="shared" si="71"/>
        <v>0</v>
      </c>
      <c r="U428" s="137">
        <f t="shared" si="71"/>
        <v>0</v>
      </c>
      <c r="V428" s="137">
        <f t="shared" si="71"/>
        <v>0</v>
      </c>
      <c r="W428" s="137">
        <f t="shared" si="71"/>
        <v>0</v>
      </c>
      <c r="X428" s="146">
        <f t="shared" si="71"/>
        <v>34477.81647</v>
      </c>
      <c r="Y428" s="126">
        <f>X428/G422*100</f>
        <v>33.449742319288326</v>
      </c>
      <c r="Z428" s="94">
        <v>53951.05</v>
      </c>
      <c r="AA428" s="110">
        <f t="shared" si="64"/>
        <v>77.87391743648962</v>
      </c>
      <c r="AB428" s="192"/>
      <c r="AC428" s="192"/>
    </row>
    <row r="429" spans="1:29" ht="32.25" outlineLevel="6" thickBot="1">
      <c r="A429" s="80" t="s">
        <v>184</v>
      </c>
      <c r="B429" s="86">
        <v>953</v>
      </c>
      <c r="C429" s="51" t="s">
        <v>18</v>
      </c>
      <c r="D429" s="51" t="s">
        <v>334</v>
      </c>
      <c r="E429" s="51" t="s">
        <v>5</v>
      </c>
      <c r="F429" s="51"/>
      <c r="G429" s="136">
        <f>G430</f>
        <v>464.089</v>
      </c>
      <c r="H429" s="138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68"/>
      <c r="Y429" s="126"/>
      <c r="Z429" s="136">
        <f>Z430</f>
        <v>464.089</v>
      </c>
      <c r="AA429" s="110">
        <f t="shared" si="64"/>
        <v>100</v>
      </c>
      <c r="AB429" s="192"/>
      <c r="AC429" s="192"/>
    </row>
    <row r="430" spans="1:29" ht="16.5" outlineLevel="6" thickBot="1">
      <c r="A430" s="5" t="s">
        <v>120</v>
      </c>
      <c r="B430" s="17">
        <v>953</v>
      </c>
      <c r="C430" s="6" t="s">
        <v>18</v>
      </c>
      <c r="D430" s="6" t="s">
        <v>334</v>
      </c>
      <c r="E430" s="6" t="s">
        <v>119</v>
      </c>
      <c r="F430" s="6"/>
      <c r="G430" s="113">
        <f>G431</f>
        <v>464.089</v>
      </c>
      <c r="H430" s="141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39"/>
      <c r="X430" s="142">
        <v>34477.81647</v>
      </c>
      <c r="Y430" s="126">
        <f>X430/G424*100</f>
        <v>107.74317646875001</v>
      </c>
      <c r="Z430" s="113">
        <f>Z431</f>
        <v>464.089</v>
      </c>
      <c r="AA430" s="110">
        <f t="shared" si="64"/>
        <v>100</v>
      </c>
      <c r="AB430" s="192"/>
      <c r="AC430" s="192"/>
    </row>
    <row r="431" spans="1:29" ht="16.5" outlineLevel="6" thickBot="1">
      <c r="A431" s="56" t="s">
        <v>87</v>
      </c>
      <c r="B431" s="87">
        <v>953</v>
      </c>
      <c r="C431" s="53" t="s">
        <v>18</v>
      </c>
      <c r="D431" s="53" t="s">
        <v>334</v>
      </c>
      <c r="E431" s="53" t="s">
        <v>88</v>
      </c>
      <c r="F431" s="53"/>
      <c r="G431" s="112">
        <v>464.089</v>
      </c>
      <c r="H431" s="138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43"/>
      <c r="Y431" s="126"/>
      <c r="Z431" s="94">
        <v>464.089</v>
      </c>
      <c r="AA431" s="110">
        <f t="shared" si="64"/>
        <v>100</v>
      </c>
      <c r="AB431" s="192"/>
      <c r="AC431" s="192"/>
    </row>
    <row r="432" spans="1:29" ht="63.75" outlineLevel="6" thickBot="1">
      <c r="A432" s="80" t="s">
        <v>436</v>
      </c>
      <c r="B432" s="86">
        <v>953</v>
      </c>
      <c r="C432" s="51" t="s">
        <v>18</v>
      </c>
      <c r="D432" s="51" t="s">
        <v>437</v>
      </c>
      <c r="E432" s="51" t="s">
        <v>5</v>
      </c>
      <c r="F432" s="51"/>
      <c r="G432" s="136">
        <f>G433</f>
        <v>1043.4</v>
      </c>
      <c r="H432" s="138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43"/>
      <c r="Y432" s="126"/>
      <c r="Z432" s="136">
        <f>Z433</f>
        <v>0</v>
      </c>
      <c r="AA432" s="110">
        <f t="shared" si="64"/>
        <v>0</v>
      </c>
      <c r="AB432" s="192"/>
      <c r="AC432" s="192"/>
    </row>
    <row r="433" spans="1:29" ht="16.5" outlineLevel="6" thickBot="1">
      <c r="A433" s="5" t="s">
        <v>120</v>
      </c>
      <c r="B433" s="17">
        <v>953</v>
      </c>
      <c r="C433" s="6" t="s">
        <v>18</v>
      </c>
      <c r="D433" s="6" t="s">
        <v>437</v>
      </c>
      <c r="E433" s="6" t="s">
        <v>119</v>
      </c>
      <c r="F433" s="6"/>
      <c r="G433" s="113">
        <f>G434</f>
        <v>1043.4</v>
      </c>
      <c r="H433" s="138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43"/>
      <c r="Y433" s="126"/>
      <c r="Z433" s="113">
        <f>Z434</f>
        <v>0</v>
      </c>
      <c r="AA433" s="110">
        <f t="shared" si="64"/>
        <v>0</v>
      </c>
      <c r="AB433" s="192"/>
      <c r="AC433" s="192"/>
    </row>
    <row r="434" spans="1:29" ht="16.5" outlineLevel="6" thickBot="1">
      <c r="A434" s="56" t="s">
        <v>87</v>
      </c>
      <c r="B434" s="87">
        <v>953</v>
      </c>
      <c r="C434" s="53" t="s">
        <v>18</v>
      </c>
      <c r="D434" s="53" t="s">
        <v>437</v>
      </c>
      <c r="E434" s="53" t="s">
        <v>88</v>
      </c>
      <c r="F434" s="53"/>
      <c r="G434" s="112">
        <v>1043.4</v>
      </c>
      <c r="H434" s="138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43"/>
      <c r="Y434" s="126"/>
      <c r="Z434" s="112">
        <v>0</v>
      </c>
      <c r="AA434" s="110">
        <f t="shared" si="64"/>
        <v>0</v>
      </c>
      <c r="AB434" s="192"/>
      <c r="AC434" s="192"/>
    </row>
    <row r="435" spans="1:29" ht="63.75" outlineLevel="6" thickBot="1">
      <c r="A435" s="80" t="s">
        <v>417</v>
      </c>
      <c r="B435" s="86">
        <v>953</v>
      </c>
      <c r="C435" s="51" t="s">
        <v>18</v>
      </c>
      <c r="D435" s="51" t="s">
        <v>416</v>
      </c>
      <c r="E435" s="51" t="s">
        <v>5</v>
      </c>
      <c r="F435" s="51"/>
      <c r="G435" s="136">
        <f>G436</f>
        <v>286</v>
      </c>
      <c r="H435" s="138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43"/>
      <c r="Y435" s="126"/>
      <c r="Z435" s="136">
        <f>Z436</f>
        <v>0</v>
      </c>
      <c r="AA435" s="110">
        <f t="shared" si="64"/>
        <v>0</v>
      </c>
      <c r="AB435" s="192"/>
      <c r="AC435" s="192"/>
    </row>
    <row r="436" spans="1:29" ht="16.5" outlineLevel="6" thickBot="1">
      <c r="A436" s="5" t="s">
        <v>120</v>
      </c>
      <c r="B436" s="17">
        <v>953</v>
      </c>
      <c r="C436" s="6" t="s">
        <v>18</v>
      </c>
      <c r="D436" s="6" t="s">
        <v>416</v>
      </c>
      <c r="E436" s="6" t="s">
        <v>119</v>
      </c>
      <c r="F436" s="6"/>
      <c r="G436" s="113">
        <f>G437</f>
        <v>286</v>
      </c>
      <c r="H436" s="138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43"/>
      <c r="Y436" s="126"/>
      <c r="Z436" s="113">
        <f>Z437</f>
        <v>0</v>
      </c>
      <c r="AA436" s="110">
        <f t="shared" si="64"/>
        <v>0</v>
      </c>
      <c r="AB436" s="192"/>
      <c r="AC436" s="192"/>
    </row>
    <row r="437" spans="1:29" ht="16.5" outlineLevel="6" thickBot="1">
      <c r="A437" s="56" t="s">
        <v>87</v>
      </c>
      <c r="B437" s="87">
        <v>953</v>
      </c>
      <c r="C437" s="53" t="s">
        <v>18</v>
      </c>
      <c r="D437" s="53" t="s">
        <v>416</v>
      </c>
      <c r="E437" s="53" t="s">
        <v>88</v>
      </c>
      <c r="F437" s="53"/>
      <c r="G437" s="112">
        <v>286</v>
      </c>
      <c r="H437" s="138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43"/>
      <c r="Y437" s="126"/>
      <c r="Z437" s="112">
        <v>0</v>
      </c>
      <c r="AA437" s="110">
        <f t="shared" si="64"/>
        <v>0</v>
      </c>
      <c r="AB437" s="192"/>
      <c r="AC437" s="192"/>
    </row>
    <row r="438" spans="1:29" ht="32.25" outlineLevel="6" thickBot="1">
      <c r="A438" s="88" t="s">
        <v>240</v>
      </c>
      <c r="B438" s="92">
        <v>953</v>
      </c>
      <c r="C438" s="9" t="s">
        <v>18</v>
      </c>
      <c r="D438" s="9" t="s">
        <v>335</v>
      </c>
      <c r="E438" s="9" t="s">
        <v>5</v>
      </c>
      <c r="F438" s="9"/>
      <c r="G438" s="140">
        <f>G439</f>
        <v>0</v>
      </c>
      <c r="H438" s="131" t="e">
        <f>H439+#REF!+H461+H456</f>
        <v>#REF!</v>
      </c>
      <c r="I438" s="131" t="e">
        <f>I439+#REF!+I461+I456</f>
        <v>#REF!</v>
      </c>
      <c r="J438" s="131" t="e">
        <f>J439+#REF!+J461+J456</f>
        <v>#REF!</v>
      </c>
      <c r="K438" s="131" t="e">
        <f>K439+#REF!+K461+K456</f>
        <v>#REF!</v>
      </c>
      <c r="L438" s="131" t="e">
        <f>L439+#REF!+L461+L456</f>
        <v>#REF!</v>
      </c>
      <c r="M438" s="131" t="e">
        <f>M439+#REF!+M461+M456</f>
        <v>#REF!</v>
      </c>
      <c r="N438" s="131" t="e">
        <f>N439+#REF!+N461+N456</f>
        <v>#REF!</v>
      </c>
      <c r="O438" s="131" t="e">
        <f>O439+#REF!+O461+O456</f>
        <v>#REF!</v>
      </c>
      <c r="P438" s="131" t="e">
        <f>P439+#REF!+P461+P456</f>
        <v>#REF!</v>
      </c>
      <c r="Q438" s="131" t="e">
        <f>Q439+#REF!+Q461+Q456</f>
        <v>#REF!</v>
      </c>
      <c r="R438" s="131" t="e">
        <f>R439+#REF!+R461+R456</f>
        <v>#REF!</v>
      </c>
      <c r="S438" s="131" t="e">
        <f>S439+#REF!+S461+S456</f>
        <v>#REF!</v>
      </c>
      <c r="T438" s="131" t="e">
        <f>T439+#REF!+T461+T456</f>
        <v>#REF!</v>
      </c>
      <c r="U438" s="131" t="e">
        <f>U439+#REF!+U461+U456</f>
        <v>#REF!</v>
      </c>
      <c r="V438" s="131" t="e">
        <f>V439+#REF!+V461+V456</f>
        <v>#REF!</v>
      </c>
      <c r="W438" s="131" t="e">
        <f>W439+#REF!+W461+W456</f>
        <v>#REF!</v>
      </c>
      <c r="X438" s="131" t="e">
        <f>X439+#REF!+X461+X456</f>
        <v>#REF!</v>
      </c>
      <c r="Y438" s="126" t="e">
        <f>X438/G426*100</f>
        <v>#REF!</v>
      </c>
      <c r="Z438" s="140">
        <f>Z439</f>
        <v>0</v>
      </c>
      <c r="AA438" s="110">
        <v>0</v>
      </c>
      <c r="AB438" s="192"/>
      <c r="AC438" s="192"/>
    </row>
    <row r="439" spans="1:29" ht="32.25" outlineLevel="6" thickBot="1">
      <c r="A439" s="80" t="s">
        <v>185</v>
      </c>
      <c r="B439" s="86">
        <v>953</v>
      </c>
      <c r="C439" s="51" t="s">
        <v>18</v>
      </c>
      <c r="D439" s="51" t="s">
        <v>336</v>
      </c>
      <c r="E439" s="51" t="s">
        <v>5</v>
      </c>
      <c r="F439" s="51"/>
      <c r="G439" s="136">
        <f>G440</f>
        <v>0</v>
      </c>
      <c r="H439" s="134">
        <f aca="true" t="shared" si="72" ref="H439:X439">H440</f>
        <v>0</v>
      </c>
      <c r="I439" s="134">
        <f t="shared" si="72"/>
        <v>0</v>
      </c>
      <c r="J439" s="134">
        <f t="shared" si="72"/>
        <v>0</v>
      </c>
      <c r="K439" s="134">
        <f t="shared" si="72"/>
        <v>0</v>
      </c>
      <c r="L439" s="134">
        <f t="shared" si="72"/>
        <v>0</v>
      </c>
      <c r="M439" s="134">
        <f t="shared" si="72"/>
        <v>0</v>
      </c>
      <c r="N439" s="134">
        <f t="shared" si="72"/>
        <v>0</v>
      </c>
      <c r="O439" s="134">
        <f t="shared" si="72"/>
        <v>0</v>
      </c>
      <c r="P439" s="134">
        <f t="shared" si="72"/>
        <v>0</v>
      </c>
      <c r="Q439" s="134">
        <f t="shared" si="72"/>
        <v>0</v>
      </c>
      <c r="R439" s="134">
        <f t="shared" si="72"/>
        <v>0</v>
      </c>
      <c r="S439" s="134">
        <f t="shared" si="72"/>
        <v>0</v>
      </c>
      <c r="T439" s="134">
        <f t="shared" si="72"/>
        <v>0</v>
      </c>
      <c r="U439" s="134">
        <f t="shared" si="72"/>
        <v>0</v>
      </c>
      <c r="V439" s="134">
        <f t="shared" si="72"/>
        <v>0</v>
      </c>
      <c r="W439" s="134">
        <f t="shared" si="72"/>
        <v>0</v>
      </c>
      <c r="X439" s="134">
        <f t="shared" si="72"/>
        <v>48148.89725</v>
      </c>
      <c r="Y439" s="126">
        <f>X439/G427*100</f>
        <v>69.49898563799076</v>
      </c>
      <c r="Z439" s="136">
        <f>Z440</f>
        <v>0</v>
      </c>
      <c r="AA439" s="110">
        <v>0</v>
      </c>
      <c r="AB439" s="192"/>
      <c r="AC439" s="192"/>
    </row>
    <row r="440" spans="1:29" ht="16.5" outlineLevel="6" thickBot="1">
      <c r="A440" s="5" t="s">
        <v>120</v>
      </c>
      <c r="B440" s="17">
        <v>953</v>
      </c>
      <c r="C440" s="6" t="s">
        <v>18</v>
      </c>
      <c r="D440" s="6" t="s">
        <v>336</v>
      </c>
      <c r="E440" s="6" t="s">
        <v>119</v>
      </c>
      <c r="F440" s="6"/>
      <c r="G440" s="113">
        <f>G441</f>
        <v>0</v>
      </c>
      <c r="H440" s="137">
        <f aca="true" t="shared" si="73" ref="H440:X440">H451</f>
        <v>0</v>
      </c>
      <c r="I440" s="137">
        <f t="shared" si="73"/>
        <v>0</v>
      </c>
      <c r="J440" s="137">
        <f t="shared" si="73"/>
        <v>0</v>
      </c>
      <c r="K440" s="137">
        <f t="shared" si="73"/>
        <v>0</v>
      </c>
      <c r="L440" s="137">
        <f t="shared" si="73"/>
        <v>0</v>
      </c>
      <c r="M440" s="137">
        <f t="shared" si="73"/>
        <v>0</v>
      </c>
      <c r="N440" s="137">
        <f t="shared" si="73"/>
        <v>0</v>
      </c>
      <c r="O440" s="137">
        <f t="shared" si="73"/>
        <v>0</v>
      </c>
      <c r="P440" s="137">
        <f t="shared" si="73"/>
        <v>0</v>
      </c>
      <c r="Q440" s="137">
        <f t="shared" si="73"/>
        <v>0</v>
      </c>
      <c r="R440" s="137">
        <f t="shared" si="73"/>
        <v>0</v>
      </c>
      <c r="S440" s="137">
        <f t="shared" si="73"/>
        <v>0</v>
      </c>
      <c r="T440" s="137">
        <f t="shared" si="73"/>
        <v>0</v>
      </c>
      <c r="U440" s="137">
        <f t="shared" si="73"/>
        <v>0</v>
      </c>
      <c r="V440" s="137">
        <f t="shared" si="73"/>
        <v>0</v>
      </c>
      <c r="W440" s="137">
        <f t="shared" si="73"/>
        <v>0</v>
      </c>
      <c r="X440" s="146">
        <f t="shared" si="73"/>
        <v>48148.89725</v>
      </c>
      <c r="Y440" s="126">
        <f>X440/G428*100</f>
        <v>69.49898563799076</v>
      </c>
      <c r="Z440" s="113">
        <f>Z441</f>
        <v>0</v>
      </c>
      <c r="AA440" s="110">
        <v>0</v>
      </c>
      <c r="AB440" s="192"/>
      <c r="AC440" s="192"/>
    </row>
    <row r="441" spans="1:29" ht="16.5" outlineLevel="6" thickBot="1">
      <c r="A441" s="56" t="s">
        <v>87</v>
      </c>
      <c r="B441" s="87">
        <v>953</v>
      </c>
      <c r="C441" s="53" t="s">
        <v>18</v>
      </c>
      <c r="D441" s="53" t="s">
        <v>336</v>
      </c>
      <c r="E441" s="53" t="s">
        <v>88</v>
      </c>
      <c r="F441" s="53"/>
      <c r="G441" s="112">
        <v>0</v>
      </c>
      <c r="H441" s="138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68"/>
      <c r="Y441" s="126"/>
      <c r="Z441" s="112">
        <v>0</v>
      </c>
      <c r="AA441" s="110">
        <v>0</v>
      </c>
      <c r="AB441" s="192"/>
      <c r="AC441" s="192"/>
    </row>
    <row r="442" spans="1:29" ht="16.5" outlineLevel="6" thickBot="1">
      <c r="A442" s="88" t="s">
        <v>376</v>
      </c>
      <c r="B442" s="92">
        <v>953</v>
      </c>
      <c r="C442" s="9" t="s">
        <v>18</v>
      </c>
      <c r="D442" s="9" t="s">
        <v>378</v>
      </c>
      <c r="E442" s="9" t="s">
        <v>5</v>
      </c>
      <c r="F442" s="9"/>
      <c r="G442" s="140">
        <f>G443</f>
        <v>0</v>
      </c>
      <c r="H442" s="138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68"/>
      <c r="Y442" s="126"/>
      <c r="Z442" s="140">
        <f>Z443</f>
        <v>0</v>
      </c>
      <c r="AA442" s="110">
        <v>0</v>
      </c>
      <c r="AB442" s="192"/>
      <c r="AC442" s="192"/>
    </row>
    <row r="443" spans="1:29" ht="15" customHeight="1" outlineLevel="6" thickBot="1">
      <c r="A443" s="80" t="s">
        <v>377</v>
      </c>
      <c r="B443" s="86">
        <v>953</v>
      </c>
      <c r="C443" s="51" t="s">
        <v>18</v>
      </c>
      <c r="D443" s="51" t="s">
        <v>389</v>
      </c>
      <c r="E443" s="51" t="s">
        <v>5</v>
      </c>
      <c r="F443" s="51"/>
      <c r="G443" s="136">
        <f>G444</f>
        <v>0</v>
      </c>
      <c r="H443" s="138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68"/>
      <c r="Y443" s="126"/>
      <c r="Z443" s="136">
        <f>Z444</f>
        <v>0</v>
      </c>
      <c r="AA443" s="110">
        <v>0</v>
      </c>
      <c r="AB443" s="192"/>
      <c r="AC443" s="192"/>
    </row>
    <row r="444" spans="1:29" ht="16.5" outlineLevel="6" thickBot="1">
      <c r="A444" s="5" t="s">
        <v>120</v>
      </c>
      <c r="B444" s="17">
        <v>953</v>
      </c>
      <c r="C444" s="6" t="s">
        <v>18</v>
      </c>
      <c r="D444" s="6" t="s">
        <v>389</v>
      </c>
      <c r="E444" s="6" t="s">
        <v>119</v>
      </c>
      <c r="F444" s="6"/>
      <c r="G444" s="113">
        <f>G445</f>
        <v>0</v>
      </c>
      <c r="H444" s="138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68"/>
      <c r="Y444" s="126"/>
      <c r="Z444" s="113">
        <f>Z445</f>
        <v>0</v>
      </c>
      <c r="AA444" s="110">
        <v>0</v>
      </c>
      <c r="AB444" s="192"/>
      <c r="AC444" s="192"/>
    </row>
    <row r="445" spans="1:29" ht="16.5" outlineLevel="6" thickBot="1">
      <c r="A445" s="56" t="s">
        <v>87</v>
      </c>
      <c r="B445" s="87">
        <v>953</v>
      </c>
      <c r="C445" s="53" t="s">
        <v>18</v>
      </c>
      <c r="D445" s="53" t="s">
        <v>389</v>
      </c>
      <c r="E445" s="53" t="s">
        <v>88</v>
      </c>
      <c r="F445" s="53"/>
      <c r="G445" s="112">
        <v>0</v>
      </c>
      <c r="H445" s="138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68"/>
      <c r="Y445" s="126"/>
      <c r="Z445" s="112">
        <v>0</v>
      </c>
      <c r="AA445" s="110">
        <v>0</v>
      </c>
      <c r="AB445" s="192"/>
      <c r="AC445" s="192"/>
    </row>
    <row r="446" spans="1:29" ht="16.5" outlineLevel="6" thickBot="1">
      <c r="A446" s="79" t="s">
        <v>39</v>
      </c>
      <c r="B446" s="14">
        <v>953</v>
      </c>
      <c r="C446" s="26" t="s">
        <v>19</v>
      </c>
      <c r="D446" s="26" t="s">
        <v>261</v>
      </c>
      <c r="E446" s="26" t="s">
        <v>5</v>
      </c>
      <c r="F446" s="26"/>
      <c r="G446" s="167">
        <f>G451+G447+G474</f>
        <v>307202.29975</v>
      </c>
      <c r="H446" s="138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68"/>
      <c r="Y446" s="126"/>
      <c r="Z446" s="167">
        <f>Z451+Z447+Z474</f>
        <v>243744.75799999997</v>
      </c>
      <c r="AA446" s="110">
        <f t="shared" si="64"/>
        <v>79.34340276695795</v>
      </c>
      <c r="AB446" s="192"/>
      <c r="AC446" s="192"/>
    </row>
    <row r="447" spans="1:29" ht="32.25" outlineLevel="6" thickBot="1">
      <c r="A447" s="69" t="s">
        <v>135</v>
      </c>
      <c r="B447" s="15">
        <v>953</v>
      </c>
      <c r="C447" s="9" t="s">
        <v>19</v>
      </c>
      <c r="D447" s="9" t="s">
        <v>262</v>
      </c>
      <c r="E447" s="9" t="s">
        <v>5</v>
      </c>
      <c r="F447" s="9"/>
      <c r="G447" s="140">
        <f>G448</f>
        <v>851.26175</v>
      </c>
      <c r="H447" s="138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68"/>
      <c r="Y447" s="126"/>
      <c r="Z447" s="140">
        <f>Z448</f>
        <v>661.397</v>
      </c>
      <c r="AA447" s="110">
        <f t="shared" si="64"/>
        <v>77.6960787912766</v>
      </c>
      <c r="AB447" s="192"/>
      <c r="AC447" s="192"/>
    </row>
    <row r="448" spans="1:29" ht="32.25" outlineLevel="6" thickBot="1">
      <c r="A448" s="69" t="s">
        <v>136</v>
      </c>
      <c r="B448" s="15">
        <v>953</v>
      </c>
      <c r="C448" s="9" t="s">
        <v>19</v>
      </c>
      <c r="D448" s="9" t="s">
        <v>263</v>
      </c>
      <c r="E448" s="9" t="s">
        <v>5</v>
      </c>
      <c r="F448" s="9"/>
      <c r="G448" s="140">
        <f>G449</f>
        <v>851.26175</v>
      </c>
      <c r="H448" s="138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68"/>
      <c r="Y448" s="126"/>
      <c r="Z448" s="140">
        <f>Z449</f>
        <v>661.397</v>
      </c>
      <c r="AA448" s="110">
        <f t="shared" si="64"/>
        <v>77.6960787912766</v>
      </c>
      <c r="AB448" s="192"/>
      <c r="AC448" s="192"/>
    </row>
    <row r="449" spans="1:29" ht="16.5" outlineLevel="6" thickBot="1">
      <c r="A449" s="54" t="s">
        <v>140</v>
      </c>
      <c r="B449" s="50">
        <v>953</v>
      </c>
      <c r="C449" s="51" t="s">
        <v>19</v>
      </c>
      <c r="D449" s="51" t="s">
        <v>267</v>
      </c>
      <c r="E449" s="51" t="s">
        <v>5</v>
      </c>
      <c r="F449" s="51"/>
      <c r="G449" s="136">
        <f>G450</f>
        <v>851.26175</v>
      </c>
      <c r="H449" s="138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68"/>
      <c r="Y449" s="126"/>
      <c r="Z449" s="136">
        <f>Z450</f>
        <v>661.397</v>
      </c>
      <c r="AA449" s="110">
        <f t="shared" si="64"/>
        <v>77.6960787912766</v>
      </c>
      <c r="AB449" s="192"/>
      <c r="AC449" s="192"/>
    </row>
    <row r="450" spans="1:29" ht="16.5" outlineLevel="6" thickBot="1">
      <c r="A450" s="99" t="s">
        <v>87</v>
      </c>
      <c r="B450" s="114">
        <v>953</v>
      </c>
      <c r="C450" s="101" t="s">
        <v>19</v>
      </c>
      <c r="D450" s="101" t="s">
        <v>267</v>
      </c>
      <c r="E450" s="101" t="s">
        <v>88</v>
      </c>
      <c r="F450" s="101"/>
      <c r="G450" s="147">
        <v>851.26175</v>
      </c>
      <c r="H450" s="150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69"/>
      <c r="Y450" s="149"/>
      <c r="Z450" s="102">
        <v>661.397</v>
      </c>
      <c r="AA450" s="110">
        <f t="shared" si="64"/>
        <v>77.6960787912766</v>
      </c>
      <c r="AB450" s="192"/>
      <c r="AC450" s="192"/>
    </row>
    <row r="451" spans="1:29" ht="16.5" outlineLevel="6" thickBot="1">
      <c r="A451" s="46" t="s">
        <v>239</v>
      </c>
      <c r="B451" s="15">
        <v>953</v>
      </c>
      <c r="C451" s="9" t="s">
        <v>19</v>
      </c>
      <c r="D451" s="9" t="s">
        <v>330</v>
      </c>
      <c r="E451" s="9" t="s">
        <v>5</v>
      </c>
      <c r="F451" s="9"/>
      <c r="G451" s="140">
        <f>G452</f>
        <v>306351.038</v>
      </c>
      <c r="H451" s="141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39"/>
      <c r="X451" s="142">
        <v>48148.89725</v>
      </c>
      <c r="Y451" s="126" t="e">
        <f>X451/G441*100</f>
        <v>#DIV/0!</v>
      </c>
      <c r="Z451" s="140">
        <f>Z452</f>
        <v>243083.36099999998</v>
      </c>
      <c r="AA451" s="110">
        <f t="shared" si="64"/>
        <v>79.34798020824724</v>
      </c>
      <c r="AB451" s="192"/>
      <c r="AC451" s="192"/>
    </row>
    <row r="452" spans="1:29" ht="16.5" outlineLevel="6" thickBot="1">
      <c r="A452" s="89" t="s">
        <v>186</v>
      </c>
      <c r="B452" s="16">
        <v>953</v>
      </c>
      <c r="C452" s="10" t="s">
        <v>19</v>
      </c>
      <c r="D452" s="10" t="s">
        <v>337</v>
      </c>
      <c r="E452" s="10" t="s">
        <v>5</v>
      </c>
      <c r="F452" s="10"/>
      <c r="G452" s="133">
        <f>G453+G456+G459+G462+G465+G468+G471</f>
        <v>306351.038</v>
      </c>
      <c r="H452" s="138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43"/>
      <c r="Y452" s="126"/>
      <c r="Z452" s="133">
        <f>Z453+Z456+Z459+Z462+Z465+Z468+Z471</f>
        <v>243083.36099999998</v>
      </c>
      <c r="AA452" s="110">
        <f t="shared" si="64"/>
        <v>79.34798020824724</v>
      </c>
      <c r="AB452" s="192"/>
      <c r="AC452" s="192"/>
    </row>
    <row r="453" spans="1:29" ht="32.25" outlineLevel="6" thickBot="1">
      <c r="A453" s="54" t="s">
        <v>159</v>
      </c>
      <c r="B453" s="50">
        <v>953</v>
      </c>
      <c r="C453" s="51" t="s">
        <v>19</v>
      </c>
      <c r="D453" s="51" t="s">
        <v>338</v>
      </c>
      <c r="E453" s="51" t="s">
        <v>5</v>
      </c>
      <c r="F453" s="51"/>
      <c r="G453" s="136">
        <f>G454</f>
        <v>62661.1</v>
      </c>
      <c r="H453" s="138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68"/>
      <c r="Y453" s="126"/>
      <c r="Z453" s="136">
        <f>Z454</f>
        <v>61614.1</v>
      </c>
      <c r="AA453" s="110">
        <f t="shared" si="64"/>
        <v>98.32910689406985</v>
      </c>
      <c r="AB453" s="192"/>
      <c r="AC453" s="192"/>
    </row>
    <row r="454" spans="1:29" ht="16.5" outlineLevel="6" thickBot="1">
      <c r="A454" s="5" t="s">
        <v>120</v>
      </c>
      <c r="B454" s="17">
        <v>953</v>
      </c>
      <c r="C454" s="6" t="s">
        <v>19</v>
      </c>
      <c r="D454" s="6" t="s">
        <v>338</v>
      </c>
      <c r="E454" s="6" t="s">
        <v>119</v>
      </c>
      <c r="F454" s="6"/>
      <c r="G454" s="113">
        <f>G455</f>
        <v>62661.1</v>
      </c>
      <c r="H454" s="141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39"/>
      <c r="X454" s="142">
        <v>19460.04851</v>
      </c>
      <c r="Y454" s="126" t="e">
        <f>X454/#REF!*100</f>
        <v>#REF!</v>
      </c>
      <c r="Z454" s="113">
        <f>Z455</f>
        <v>61614.1</v>
      </c>
      <c r="AA454" s="110">
        <f t="shared" si="64"/>
        <v>98.32910689406985</v>
      </c>
      <c r="AB454" s="192"/>
      <c r="AC454" s="192"/>
    </row>
    <row r="455" spans="1:29" ht="48" outlineLevel="6" thickBot="1">
      <c r="A455" s="58" t="s">
        <v>206</v>
      </c>
      <c r="B455" s="52">
        <v>953</v>
      </c>
      <c r="C455" s="53" t="s">
        <v>19</v>
      </c>
      <c r="D455" s="53" t="s">
        <v>338</v>
      </c>
      <c r="E455" s="53" t="s">
        <v>89</v>
      </c>
      <c r="F455" s="53"/>
      <c r="G455" s="112">
        <v>62661.1</v>
      </c>
      <c r="H455" s="138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43"/>
      <c r="Y455" s="126"/>
      <c r="Z455" s="100">
        <v>61614.1</v>
      </c>
      <c r="AA455" s="110">
        <f t="shared" si="64"/>
        <v>98.32910689406985</v>
      </c>
      <c r="AB455" s="192"/>
      <c r="AC455" s="192"/>
    </row>
    <row r="456" spans="1:29" ht="32.25" outlineLevel="6" thickBot="1">
      <c r="A456" s="80" t="s">
        <v>203</v>
      </c>
      <c r="B456" s="50">
        <v>953</v>
      </c>
      <c r="C456" s="51" t="s">
        <v>19</v>
      </c>
      <c r="D456" s="51" t="s">
        <v>344</v>
      </c>
      <c r="E456" s="51" t="s">
        <v>5</v>
      </c>
      <c r="F456" s="51"/>
      <c r="G456" s="136">
        <f>G457</f>
        <v>752</v>
      </c>
      <c r="H456" s="131">
        <f aca="true" t="shared" si="74" ref="H456:X456">H457</f>
        <v>0</v>
      </c>
      <c r="I456" s="131">
        <f t="shared" si="74"/>
        <v>0</v>
      </c>
      <c r="J456" s="131">
        <f t="shared" si="74"/>
        <v>0</v>
      </c>
      <c r="K456" s="131">
        <f t="shared" si="74"/>
        <v>0</v>
      </c>
      <c r="L456" s="131">
        <f t="shared" si="74"/>
        <v>0</v>
      </c>
      <c r="M456" s="131">
        <f t="shared" si="74"/>
        <v>0</v>
      </c>
      <c r="N456" s="131">
        <f t="shared" si="74"/>
        <v>0</v>
      </c>
      <c r="O456" s="131">
        <f t="shared" si="74"/>
        <v>0</v>
      </c>
      <c r="P456" s="131">
        <f t="shared" si="74"/>
        <v>0</v>
      </c>
      <c r="Q456" s="131">
        <f t="shared" si="74"/>
        <v>0</v>
      </c>
      <c r="R456" s="131">
        <f t="shared" si="74"/>
        <v>0</v>
      </c>
      <c r="S456" s="131">
        <f t="shared" si="74"/>
        <v>0</v>
      </c>
      <c r="T456" s="131">
        <f t="shared" si="74"/>
        <v>0</v>
      </c>
      <c r="U456" s="131">
        <f t="shared" si="74"/>
        <v>0</v>
      </c>
      <c r="V456" s="131">
        <f t="shared" si="74"/>
        <v>0</v>
      </c>
      <c r="W456" s="131">
        <f t="shared" si="74"/>
        <v>0</v>
      </c>
      <c r="X456" s="131">
        <f t="shared" si="74"/>
        <v>0</v>
      </c>
      <c r="Y456" s="126">
        <v>0</v>
      </c>
      <c r="Z456" s="136">
        <f>Z457</f>
        <v>618.2</v>
      </c>
      <c r="AA456" s="110">
        <f t="shared" si="64"/>
        <v>82.20744680851064</v>
      </c>
      <c r="AB456" s="192"/>
      <c r="AC456" s="192"/>
    </row>
    <row r="457" spans="1:29" ht="16.5" outlineLevel="6" thickBot="1">
      <c r="A457" s="5" t="s">
        <v>120</v>
      </c>
      <c r="B457" s="17">
        <v>953</v>
      </c>
      <c r="C457" s="6" t="s">
        <v>19</v>
      </c>
      <c r="D457" s="6" t="s">
        <v>344</v>
      </c>
      <c r="E457" s="6" t="s">
        <v>119</v>
      </c>
      <c r="F457" s="6"/>
      <c r="G457" s="113">
        <f>G458</f>
        <v>752</v>
      </c>
      <c r="H457" s="137">
        <f aca="true" t="shared" si="75" ref="H457:X457">H460</f>
        <v>0</v>
      </c>
      <c r="I457" s="137">
        <f t="shared" si="75"/>
        <v>0</v>
      </c>
      <c r="J457" s="137">
        <f t="shared" si="75"/>
        <v>0</v>
      </c>
      <c r="K457" s="137">
        <f t="shared" si="75"/>
        <v>0</v>
      </c>
      <c r="L457" s="137">
        <f t="shared" si="75"/>
        <v>0</v>
      </c>
      <c r="M457" s="137">
        <f t="shared" si="75"/>
        <v>0</v>
      </c>
      <c r="N457" s="137">
        <f t="shared" si="75"/>
        <v>0</v>
      </c>
      <c r="O457" s="137">
        <f t="shared" si="75"/>
        <v>0</v>
      </c>
      <c r="P457" s="137">
        <f t="shared" si="75"/>
        <v>0</v>
      </c>
      <c r="Q457" s="137">
        <f t="shared" si="75"/>
        <v>0</v>
      </c>
      <c r="R457" s="137">
        <f t="shared" si="75"/>
        <v>0</v>
      </c>
      <c r="S457" s="137">
        <f t="shared" si="75"/>
        <v>0</v>
      </c>
      <c r="T457" s="137">
        <f t="shared" si="75"/>
        <v>0</v>
      </c>
      <c r="U457" s="137">
        <f t="shared" si="75"/>
        <v>0</v>
      </c>
      <c r="V457" s="137">
        <f t="shared" si="75"/>
        <v>0</v>
      </c>
      <c r="W457" s="137">
        <f t="shared" si="75"/>
        <v>0</v>
      </c>
      <c r="X457" s="137">
        <f t="shared" si="75"/>
        <v>0</v>
      </c>
      <c r="Y457" s="126">
        <v>0</v>
      </c>
      <c r="Z457" s="113">
        <f>Z458</f>
        <v>618.2</v>
      </c>
      <c r="AA457" s="110">
        <f t="shared" si="64"/>
        <v>82.20744680851064</v>
      </c>
      <c r="AB457" s="192"/>
      <c r="AC457" s="192"/>
    </row>
    <row r="458" spans="1:29" ht="16.5" outlineLevel="6" thickBot="1">
      <c r="A458" s="56" t="s">
        <v>87</v>
      </c>
      <c r="B458" s="52">
        <v>953</v>
      </c>
      <c r="C458" s="53" t="s">
        <v>19</v>
      </c>
      <c r="D458" s="53" t="s">
        <v>344</v>
      </c>
      <c r="E458" s="53" t="s">
        <v>88</v>
      </c>
      <c r="F458" s="53"/>
      <c r="G458" s="112">
        <v>752</v>
      </c>
      <c r="H458" s="138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8"/>
      <c r="Y458" s="126"/>
      <c r="Z458" s="111">
        <v>618.2</v>
      </c>
      <c r="AA458" s="110">
        <f t="shared" si="64"/>
        <v>82.20744680851064</v>
      </c>
      <c r="AB458" s="192"/>
      <c r="AC458" s="192"/>
    </row>
    <row r="459" spans="1:29" ht="16.5" outlineLevel="6" thickBot="1">
      <c r="A459" s="80" t="s">
        <v>250</v>
      </c>
      <c r="B459" s="50">
        <v>953</v>
      </c>
      <c r="C459" s="51" t="s">
        <v>19</v>
      </c>
      <c r="D459" s="51" t="s">
        <v>339</v>
      </c>
      <c r="E459" s="51" t="s">
        <v>5</v>
      </c>
      <c r="F459" s="51"/>
      <c r="G459" s="136">
        <f>G460</f>
        <v>0</v>
      </c>
      <c r="H459" s="138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8"/>
      <c r="Y459" s="126"/>
      <c r="Z459" s="136">
        <f>Z460</f>
        <v>0</v>
      </c>
      <c r="AA459" s="110">
        <v>0</v>
      </c>
      <c r="AB459" s="192"/>
      <c r="AC459" s="192"/>
    </row>
    <row r="460" spans="1:29" ht="16.5" outlineLevel="6" thickBot="1">
      <c r="A460" s="5" t="s">
        <v>120</v>
      </c>
      <c r="B460" s="17">
        <v>953</v>
      </c>
      <c r="C460" s="6" t="s">
        <v>19</v>
      </c>
      <c r="D460" s="6" t="s">
        <v>339</v>
      </c>
      <c r="E460" s="6" t="s">
        <v>119</v>
      </c>
      <c r="F460" s="6"/>
      <c r="G460" s="113">
        <f>G461</f>
        <v>0</v>
      </c>
      <c r="H460" s="138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43">
        <v>0</v>
      </c>
      <c r="Y460" s="126">
        <v>0</v>
      </c>
      <c r="Z460" s="113">
        <f>Z461</f>
        <v>0</v>
      </c>
      <c r="AA460" s="110">
        <v>0</v>
      </c>
      <c r="AB460" s="192"/>
      <c r="AC460" s="192"/>
    </row>
    <row r="461" spans="1:29" ht="16.5" outlineLevel="6" thickBot="1">
      <c r="A461" s="56" t="s">
        <v>87</v>
      </c>
      <c r="B461" s="52">
        <v>953</v>
      </c>
      <c r="C461" s="53" t="s">
        <v>19</v>
      </c>
      <c r="D461" s="53" t="s">
        <v>339</v>
      </c>
      <c r="E461" s="53" t="s">
        <v>88</v>
      </c>
      <c r="F461" s="53"/>
      <c r="G461" s="112">
        <v>0</v>
      </c>
      <c r="H461" s="131" t="e">
        <f>#REF!+#REF!+#REF!+H486+H497+#REF!</f>
        <v>#REF!</v>
      </c>
      <c r="I461" s="131" t="e">
        <f>#REF!+#REF!+#REF!+I486+I497+#REF!</f>
        <v>#REF!</v>
      </c>
      <c r="J461" s="131" t="e">
        <f>#REF!+#REF!+#REF!+J486+J497+#REF!</f>
        <v>#REF!</v>
      </c>
      <c r="K461" s="131" t="e">
        <f>#REF!+#REF!+#REF!+K486+K497+#REF!</f>
        <v>#REF!</v>
      </c>
      <c r="L461" s="131" t="e">
        <f>#REF!+#REF!+#REF!+L486+L497+#REF!</f>
        <v>#REF!</v>
      </c>
      <c r="M461" s="131" t="e">
        <f>#REF!+#REF!+#REF!+M486+M497+#REF!</f>
        <v>#REF!</v>
      </c>
      <c r="N461" s="131" t="e">
        <f>#REF!+#REF!+#REF!+N486+N497+#REF!</f>
        <v>#REF!</v>
      </c>
      <c r="O461" s="131" t="e">
        <f>#REF!+#REF!+#REF!+O486+O497+#REF!</f>
        <v>#REF!</v>
      </c>
      <c r="P461" s="131" t="e">
        <f>#REF!+#REF!+#REF!+P486+P497+#REF!</f>
        <v>#REF!</v>
      </c>
      <c r="Q461" s="131" t="e">
        <f>#REF!+#REF!+#REF!+Q486+Q497+#REF!</f>
        <v>#REF!</v>
      </c>
      <c r="R461" s="131" t="e">
        <f>#REF!+#REF!+#REF!+R486+R497+#REF!</f>
        <v>#REF!</v>
      </c>
      <c r="S461" s="131" t="e">
        <f>#REF!+#REF!+#REF!+S486+S497+#REF!</f>
        <v>#REF!</v>
      </c>
      <c r="T461" s="131" t="e">
        <f>#REF!+#REF!+#REF!+T486+T497+#REF!</f>
        <v>#REF!</v>
      </c>
      <c r="U461" s="131" t="e">
        <f>#REF!+#REF!+#REF!+U486+U497+#REF!</f>
        <v>#REF!</v>
      </c>
      <c r="V461" s="131" t="e">
        <f>#REF!+#REF!+#REF!+V486+V497+#REF!</f>
        <v>#REF!</v>
      </c>
      <c r="W461" s="131" t="e">
        <f>#REF!+#REF!+#REF!+W486+W497+#REF!</f>
        <v>#REF!</v>
      </c>
      <c r="X461" s="131" t="e">
        <f>#REF!+#REF!+#REF!+X486+X497+#REF!</f>
        <v>#REF!</v>
      </c>
      <c r="Y461" s="126" t="e">
        <f>X461/G455*100</f>
        <v>#REF!</v>
      </c>
      <c r="Z461" s="112">
        <v>0</v>
      </c>
      <c r="AA461" s="110">
        <v>0</v>
      </c>
      <c r="AB461" s="192"/>
      <c r="AC461" s="192"/>
    </row>
    <row r="462" spans="1:29" ht="32.25" outlineLevel="6" thickBot="1">
      <c r="A462" s="90" t="s">
        <v>187</v>
      </c>
      <c r="B462" s="64">
        <v>953</v>
      </c>
      <c r="C462" s="51" t="s">
        <v>19</v>
      </c>
      <c r="D462" s="51" t="s">
        <v>340</v>
      </c>
      <c r="E462" s="51" t="s">
        <v>5</v>
      </c>
      <c r="F462" s="51"/>
      <c r="G462" s="136">
        <f>G463</f>
        <v>5575</v>
      </c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26"/>
      <c r="Z462" s="136">
        <f>Z463</f>
        <v>3455.981</v>
      </c>
      <c r="AA462" s="110">
        <f aca="true" t="shared" si="76" ref="AA462:AA524">Z462/G462*100</f>
        <v>61.99069058295964</v>
      </c>
      <c r="AB462" s="192"/>
      <c r="AC462" s="192"/>
    </row>
    <row r="463" spans="1:29" ht="16.5" outlineLevel="6" thickBot="1">
      <c r="A463" s="5" t="s">
        <v>120</v>
      </c>
      <c r="B463" s="17">
        <v>953</v>
      </c>
      <c r="C463" s="6" t="s">
        <v>19</v>
      </c>
      <c r="D463" s="6" t="s">
        <v>340</v>
      </c>
      <c r="E463" s="6" t="s">
        <v>119</v>
      </c>
      <c r="F463" s="6"/>
      <c r="G463" s="113">
        <f>G464</f>
        <v>5575</v>
      </c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26"/>
      <c r="Z463" s="113">
        <f>Z464</f>
        <v>3455.981</v>
      </c>
      <c r="AA463" s="110">
        <f t="shared" si="76"/>
        <v>61.99069058295964</v>
      </c>
      <c r="AB463" s="192"/>
      <c r="AC463" s="192"/>
    </row>
    <row r="464" spans="1:29" ht="48" outlineLevel="6" thickBot="1">
      <c r="A464" s="58" t="s">
        <v>206</v>
      </c>
      <c r="B464" s="52">
        <v>953</v>
      </c>
      <c r="C464" s="53" t="s">
        <v>19</v>
      </c>
      <c r="D464" s="53" t="s">
        <v>340</v>
      </c>
      <c r="E464" s="53" t="s">
        <v>89</v>
      </c>
      <c r="F464" s="53"/>
      <c r="G464" s="112">
        <v>5575</v>
      </c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26"/>
      <c r="Z464" s="112">
        <v>3455.981</v>
      </c>
      <c r="AA464" s="110">
        <f t="shared" si="76"/>
        <v>61.99069058295964</v>
      </c>
      <c r="AB464" s="192"/>
      <c r="AC464" s="192"/>
    </row>
    <row r="465" spans="1:29" ht="63.75" outlineLevel="6" thickBot="1">
      <c r="A465" s="91" t="s">
        <v>188</v>
      </c>
      <c r="B465" s="93">
        <v>953</v>
      </c>
      <c r="C465" s="65" t="s">
        <v>19</v>
      </c>
      <c r="D465" s="65" t="s">
        <v>341</v>
      </c>
      <c r="E465" s="65" t="s">
        <v>5</v>
      </c>
      <c r="F465" s="65"/>
      <c r="G465" s="156">
        <f>G466</f>
        <v>235152.1</v>
      </c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26"/>
      <c r="Z465" s="156">
        <f>Z466</f>
        <v>177395.08</v>
      </c>
      <c r="AA465" s="110">
        <f t="shared" si="76"/>
        <v>75.43844175748376</v>
      </c>
      <c r="AB465" s="192"/>
      <c r="AC465" s="192"/>
    </row>
    <row r="466" spans="1:29" ht="23.25" customHeight="1" outlineLevel="6" thickBot="1">
      <c r="A466" s="5" t="s">
        <v>120</v>
      </c>
      <c r="B466" s="17">
        <v>953</v>
      </c>
      <c r="C466" s="6" t="s">
        <v>19</v>
      </c>
      <c r="D466" s="6" t="s">
        <v>341</v>
      </c>
      <c r="E466" s="6" t="s">
        <v>119</v>
      </c>
      <c r="F466" s="6"/>
      <c r="G466" s="113">
        <f>G467</f>
        <v>235152.1</v>
      </c>
      <c r="H466" s="157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57"/>
      <c r="Y466" s="126"/>
      <c r="Z466" s="113">
        <f>Z467</f>
        <v>177395.08</v>
      </c>
      <c r="AA466" s="110">
        <f t="shared" si="76"/>
        <v>75.43844175748376</v>
      </c>
      <c r="AB466" s="192"/>
      <c r="AC466" s="192"/>
    </row>
    <row r="467" spans="1:29" ht="18.75" customHeight="1" outlineLevel="6" thickBot="1">
      <c r="A467" s="58" t="s">
        <v>206</v>
      </c>
      <c r="B467" s="52">
        <v>953</v>
      </c>
      <c r="C467" s="53" t="s">
        <v>19</v>
      </c>
      <c r="D467" s="53" t="s">
        <v>341</v>
      </c>
      <c r="E467" s="53" t="s">
        <v>89</v>
      </c>
      <c r="F467" s="53"/>
      <c r="G467" s="112">
        <v>235152.1</v>
      </c>
      <c r="H467" s="15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57"/>
      <c r="Y467" s="126"/>
      <c r="Z467" s="112">
        <v>177395.08</v>
      </c>
      <c r="AA467" s="110">
        <f t="shared" si="76"/>
        <v>75.43844175748376</v>
      </c>
      <c r="AB467" s="192"/>
      <c r="AC467" s="192"/>
    </row>
    <row r="468" spans="1:29" ht="19.5" customHeight="1" outlineLevel="6" thickBot="1">
      <c r="A468" s="71" t="s">
        <v>438</v>
      </c>
      <c r="B468" s="50">
        <v>953</v>
      </c>
      <c r="C468" s="51" t="s">
        <v>19</v>
      </c>
      <c r="D468" s="51" t="s">
        <v>439</v>
      </c>
      <c r="E468" s="51" t="s">
        <v>5</v>
      </c>
      <c r="F468" s="51"/>
      <c r="G468" s="136">
        <f>G469</f>
        <v>1746.838</v>
      </c>
      <c r="H468" s="157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57"/>
      <c r="Y468" s="126"/>
      <c r="Z468" s="136">
        <f>Z469</f>
        <v>0</v>
      </c>
      <c r="AA468" s="110">
        <f t="shared" si="76"/>
        <v>0</v>
      </c>
      <c r="AB468" s="192"/>
      <c r="AC468" s="192"/>
    </row>
    <row r="469" spans="1:29" ht="20.25" customHeight="1" outlineLevel="6" thickBot="1">
      <c r="A469" s="5" t="s">
        <v>120</v>
      </c>
      <c r="B469" s="17">
        <v>953</v>
      </c>
      <c r="C469" s="6" t="s">
        <v>19</v>
      </c>
      <c r="D469" s="6" t="s">
        <v>439</v>
      </c>
      <c r="E469" s="6" t="s">
        <v>119</v>
      </c>
      <c r="F469" s="6"/>
      <c r="G469" s="113">
        <f>G470</f>
        <v>1746.838</v>
      </c>
      <c r="H469" s="138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43">
        <v>2744.868</v>
      </c>
      <c r="Y469" s="126" t="e">
        <f>X469/#REF!*100</f>
        <v>#REF!</v>
      </c>
      <c r="Z469" s="113">
        <f>Z470</f>
        <v>0</v>
      </c>
      <c r="AA469" s="110">
        <f t="shared" si="76"/>
        <v>0</v>
      </c>
      <c r="AB469" s="192"/>
      <c r="AC469" s="192"/>
    </row>
    <row r="470" spans="1:29" ht="16.5" outlineLevel="6" thickBot="1">
      <c r="A470" s="56" t="s">
        <v>87</v>
      </c>
      <c r="B470" s="52">
        <v>953</v>
      </c>
      <c r="C470" s="53" t="s">
        <v>19</v>
      </c>
      <c r="D470" s="53" t="s">
        <v>439</v>
      </c>
      <c r="E470" s="53" t="s">
        <v>88</v>
      </c>
      <c r="F470" s="53"/>
      <c r="G470" s="112">
        <v>1746.838</v>
      </c>
      <c r="H470" s="138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43"/>
      <c r="Y470" s="126"/>
      <c r="Z470" s="112">
        <v>0</v>
      </c>
      <c r="AA470" s="110">
        <f t="shared" si="76"/>
        <v>0</v>
      </c>
      <c r="AB470" s="192"/>
      <c r="AC470" s="192"/>
    </row>
    <row r="471" spans="1:29" ht="48" outlineLevel="6" thickBot="1">
      <c r="A471" s="71" t="s">
        <v>419</v>
      </c>
      <c r="B471" s="50">
        <v>953</v>
      </c>
      <c r="C471" s="51" t="s">
        <v>19</v>
      </c>
      <c r="D471" s="51" t="s">
        <v>418</v>
      </c>
      <c r="E471" s="51" t="s">
        <v>5</v>
      </c>
      <c r="F471" s="51"/>
      <c r="G471" s="136">
        <f>G472</f>
        <v>464</v>
      </c>
      <c r="H471" s="138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43"/>
      <c r="Y471" s="126"/>
      <c r="Z471" s="136">
        <f>Z472</f>
        <v>0</v>
      </c>
      <c r="AA471" s="110">
        <f t="shared" si="76"/>
        <v>0</v>
      </c>
      <c r="AB471" s="192"/>
      <c r="AC471" s="192"/>
    </row>
    <row r="472" spans="1:29" ht="16.5" outlineLevel="6" thickBot="1">
      <c r="A472" s="5" t="s">
        <v>120</v>
      </c>
      <c r="B472" s="17">
        <v>953</v>
      </c>
      <c r="C472" s="6" t="s">
        <v>19</v>
      </c>
      <c r="D472" s="6" t="s">
        <v>418</v>
      </c>
      <c r="E472" s="6" t="s">
        <v>119</v>
      </c>
      <c r="F472" s="6"/>
      <c r="G472" s="113">
        <f>G473</f>
        <v>464</v>
      </c>
      <c r="H472" s="138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43"/>
      <c r="Y472" s="126"/>
      <c r="Z472" s="113">
        <f>Z473</f>
        <v>0</v>
      </c>
      <c r="AA472" s="110">
        <f t="shared" si="76"/>
        <v>0</v>
      </c>
      <c r="AB472" s="192"/>
      <c r="AC472" s="192"/>
    </row>
    <row r="473" spans="1:29" ht="16.5" outlineLevel="6" thickBot="1">
      <c r="A473" s="56" t="s">
        <v>87</v>
      </c>
      <c r="B473" s="52">
        <v>953</v>
      </c>
      <c r="C473" s="53" t="s">
        <v>19</v>
      </c>
      <c r="D473" s="53" t="s">
        <v>418</v>
      </c>
      <c r="E473" s="53" t="s">
        <v>88</v>
      </c>
      <c r="F473" s="53"/>
      <c r="G473" s="112">
        <v>464</v>
      </c>
      <c r="H473" s="138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43"/>
      <c r="Y473" s="126"/>
      <c r="Z473" s="112">
        <v>0</v>
      </c>
      <c r="AA473" s="110">
        <f t="shared" si="76"/>
        <v>0</v>
      </c>
      <c r="AB473" s="192"/>
      <c r="AC473" s="192"/>
    </row>
    <row r="474" spans="1:29" ht="32.25" outlineLevel="6" thickBot="1">
      <c r="A474" s="46" t="s">
        <v>369</v>
      </c>
      <c r="B474" s="16">
        <v>953</v>
      </c>
      <c r="C474" s="9" t="s">
        <v>19</v>
      </c>
      <c r="D474" s="9" t="s">
        <v>370</v>
      </c>
      <c r="E474" s="9" t="s">
        <v>5</v>
      </c>
      <c r="F474" s="9"/>
      <c r="G474" s="140">
        <f>G475</f>
        <v>0</v>
      </c>
      <c r="H474" s="138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43"/>
      <c r="Y474" s="126"/>
      <c r="Z474" s="140">
        <f>Z475</f>
        <v>0</v>
      </c>
      <c r="AA474" s="110">
        <v>0</v>
      </c>
      <c r="AB474" s="192"/>
      <c r="AC474" s="192"/>
    </row>
    <row r="475" spans="1:29" ht="19.5" outlineLevel="6" thickBot="1">
      <c r="A475" s="5" t="s">
        <v>120</v>
      </c>
      <c r="B475" s="17">
        <v>953</v>
      </c>
      <c r="C475" s="6" t="s">
        <v>19</v>
      </c>
      <c r="D475" s="6" t="s">
        <v>372</v>
      </c>
      <c r="E475" s="6" t="s">
        <v>373</v>
      </c>
      <c r="F475" s="44"/>
      <c r="G475" s="113">
        <f>G476</f>
        <v>0</v>
      </c>
      <c r="H475" s="138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43"/>
      <c r="Y475" s="126"/>
      <c r="Z475" s="113">
        <f>Z476</f>
        <v>0</v>
      </c>
      <c r="AA475" s="110">
        <v>0</v>
      </c>
      <c r="AB475" s="192"/>
      <c r="AC475" s="192"/>
    </row>
    <row r="476" spans="1:29" ht="19.5" outlineLevel="6" thickBot="1">
      <c r="A476" s="56" t="s">
        <v>87</v>
      </c>
      <c r="B476" s="52">
        <v>953</v>
      </c>
      <c r="C476" s="53" t="s">
        <v>19</v>
      </c>
      <c r="D476" s="53" t="s">
        <v>372</v>
      </c>
      <c r="E476" s="53" t="s">
        <v>88</v>
      </c>
      <c r="F476" s="57"/>
      <c r="G476" s="112">
        <v>0</v>
      </c>
      <c r="H476" s="138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43"/>
      <c r="Y476" s="126"/>
      <c r="Z476" s="112">
        <v>0</v>
      </c>
      <c r="AA476" s="110">
        <v>0</v>
      </c>
      <c r="AB476" s="192"/>
      <c r="AC476" s="192"/>
    </row>
    <row r="477" spans="1:29" ht="16.5" outlineLevel="6" thickBot="1">
      <c r="A477" s="79" t="s">
        <v>387</v>
      </c>
      <c r="B477" s="26">
        <v>953</v>
      </c>
      <c r="C477" s="26" t="s">
        <v>388</v>
      </c>
      <c r="D477" s="26" t="s">
        <v>261</v>
      </c>
      <c r="E477" s="26" t="s">
        <v>5</v>
      </c>
      <c r="F477" s="26"/>
      <c r="G477" s="167">
        <f>G478+G482</f>
        <v>21000</v>
      </c>
      <c r="H477" s="138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43"/>
      <c r="Y477" s="126"/>
      <c r="Z477" s="167">
        <f>Z478+Z482</f>
        <v>16065.806</v>
      </c>
      <c r="AA477" s="110">
        <f t="shared" si="76"/>
        <v>76.5038380952381</v>
      </c>
      <c r="AB477" s="192"/>
      <c r="AC477" s="192"/>
    </row>
    <row r="478" spans="1:29" ht="32.25" outlineLevel="6" thickBot="1">
      <c r="A478" s="69" t="s">
        <v>135</v>
      </c>
      <c r="B478" s="15">
        <v>953</v>
      </c>
      <c r="C478" s="15" t="s">
        <v>388</v>
      </c>
      <c r="D478" s="9" t="s">
        <v>262</v>
      </c>
      <c r="E478" s="9" t="s">
        <v>5</v>
      </c>
      <c r="F478" s="9"/>
      <c r="G478" s="140">
        <f>G479</f>
        <v>0</v>
      </c>
      <c r="H478" s="138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43"/>
      <c r="Y478" s="126"/>
      <c r="Z478" s="140">
        <f>Z479</f>
        <v>0</v>
      </c>
      <c r="AA478" s="110">
        <v>0</v>
      </c>
      <c r="AB478" s="192"/>
      <c r="AC478" s="192"/>
    </row>
    <row r="479" spans="1:29" ht="32.25" outlineLevel="6" thickBot="1">
      <c r="A479" s="69" t="s">
        <v>136</v>
      </c>
      <c r="B479" s="15">
        <v>953</v>
      </c>
      <c r="C479" s="15" t="s">
        <v>388</v>
      </c>
      <c r="D479" s="9" t="s">
        <v>263</v>
      </c>
      <c r="E479" s="9" t="s">
        <v>5</v>
      </c>
      <c r="F479" s="9"/>
      <c r="G479" s="140">
        <f>G480</f>
        <v>0</v>
      </c>
      <c r="H479" s="138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43"/>
      <c r="Y479" s="126"/>
      <c r="Z479" s="140">
        <f>Z480</f>
        <v>0</v>
      </c>
      <c r="AA479" s="110">
        <v>0</v>
      </c>
      <c r="AB479" s="192"/>
      <c r="AC479" s="192"/>
    </row>
    <row r="480" spans="1:29" ht="32.25" outlineLevel="6" thickBot="1">
      <c r="A480" s="54" t="s">
        <v>390</v>
      </c>
      <c r="B480" s="50">
        <v>953</v>
      </c>
      <c r="C480" s="50" t="s">
        <v>388</v>
      </c>
      <c r="D480" s="51" t="s">
        <v>391</v>
      </c>
      <c r="E480" s="51" t="s">
        <v>5</v>
      </c>
      <c r="F480" s="51"/>
      <c r="G480" s="136">
        <f>G481</f>
        <v>0</v>
      </c>
      <c r="H480" s="138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43"/>
      <c r="Y480" s="126"/>
      <c r="Z480" s="136">
        <f>Z481</f>
        <v>0</v>
      </c>
      <c r="AA480" s="110">
        <v>0</v>
      </c>
      <c r="AB480" s="192"/>
      <c r="AC480" s="192"/>
    </row>
    <row r="481" spans="1:29" ht="16.5" outlineLevel="6" thickBot="1">
      <c r="A481" s="5" t="s">
        <v>87</v>
      </c>
      <c r="B481" s="17">
        <v>953</v>
      </c>
      <c r="C481" s="17" t="s">
        <v>388</v>
      </c>
      <c r="D481" s="6" t="s">
        <v>391</v>
      </c>
      <c r="E481" s="6" t="s">
        <v>88</v>
      </c>
      <c r="F481" s="6"/>
      <c r="G481" s="113">
        <v>0</v>
      </c>
      <c r="H481" s="138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43"/>
      <c r="Y481" s="126"/>
      <c r="Z481" s="113">
        <v>0</v>
      </c>
      <c r="AA481" s="110">
        <v>0</v>
      </c>
      <c r="AB481" s="192"/>
      <c r="AC481" s="192"/>
    </row>
    <row r="482" spans="1:29" ht="16.5" outlineLevel="6" thickBot="1">
      <c r="A482" s="46" t="s">
        <v>239</v>
      </c>
      <c r="B482" s="46">
        <v>953</v>
      </c>
      <c r="C482" s="46" t="s">
        <v>388</v>
      </c>
      <c r="D482" s="9" t="s">
        <v>330</v>
      </c>
      <c r="E482" s="9" t="s">
        <v>5</v>
      </c>
      <c r="F482" s="9"/>
      <c r="G482" s="140">
        <f>G483</f>
        <v>21000</v>
      </c>
      <c r="H482" s="138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43"/>
      <c r="Y482" s="126"/>
      <c r="Z482" s="140">
        <f>Z483</f>
        <v>16065.806</v>
      </c>
      <c r="AA482" s="110">
        <f>Z482/G482*100</f>
        <v>76.5038380952381</v>
      </c>
      <c r="AB482" s="192"/>
      <c r="AC482" s="192"/>
    </row>
    <row r="483" spans="1:29" ht="32.25" outlineLevel="6" thickBot="1">
      <c r="A483" s="11" t="s">
        <v>189</v>
      </c>
      <c r="B483" s="16">
        <v>953</v>
      </c>
      <c r="C483" s="9" t="s">
        <v>388</v>
      </c>
      <c r="D483" s="9" t="s">
        <v>342</v>
      </c>
      <c r="E483" s="9" t="s">
        <v>5</v>
      </c>
      <c r="F483" s="9"/>
      <c r="G483" s="140">
        <f>G484</f>
        <v>21000</v>
      </c>
      <c r="H483" s="138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43"/>
      <c r="Y483" s="126"/>
      <c r="Z483" s="140">
        <f>Z484</f>
        <v>16065.806</v>
      </c>
      <c r="AA483" s="110">
        <f t="shared" si="76"/>
        <v>76.5038380952381</v>
      </c>
      <c r="AB483" s="192"/>
      <c r="AC483" s="192"/>
    </row>
    <row r="484" spans="1:29" ht="32.25" outlineLevel="6" thickBot="1">
      <c r="A484" s="54" t="s">
        <v>190</v>
      </c>
      <c r="B484" s="50">
        <v>953</v>
      </c>
      <c r="C484" s="51" t="s">
        <v>388</v>
      </c>
      <c r="D484" s="51" t="s">
        <v>343</v>
      </c>
      <c r="E484" s="51" t="s">
        <v>5</v>
      </c>
      <c r="F484" s="51"/>
      <c r="G484" s="136">
        <f>G485</f>
        <v>21000</v>
      </c>
      <c r="H484" s="138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43"/>
      <c r="Y484" s="126"/>
      <c r="Z484" s="136">
        <f>Z485</f>
        <v>16065.806</v>
      </c>
      <c r="AA484" s="110">
        <f t="shared" si="76"/>
        <v>76.5038380952381</v>
      </c>
      <c r="AB484" s="192"/>
      <c r="AC484" s="192"/>
    </row>
    <row r="485" spans="1:29" ht="16.5" outlineLevel="6" thickBot="1">
      <c r="A485" s="5" t="s">
        <v>120</v>
      </c>
      <c r="B485" s="17">
        <v>953</v>
      </c>
      <c r="C485" s="6" t="s">
        <v>388</v>
      </c>
      <c r="D485" s="6" t="s">
        <v>343</v>
      </c>
      <c r="E485" s="6" t="s">
        <v>119</v>
      </c>
      <c r="F485" s="6"/>
      <c r="G485" s="113">
        <f>G486+G487</f>
        <v>21000</v>
      </c>
      <c r="H485" s="138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43"/>
      <c r="Y485" s="126"/>
      <c r="Z485" s="113">
        <f>Z486+Z487</f>
        <v>16065.806</v>
      </c>
      <c r="AA485" s="110">
        <f t="shared" si="76"/>
        <v>76.5038380952381</v>
      </c>
      <c r="AB485" s="192"/>
      <c r="AC485" s="192"/>
    </row>
    <row r="486" spans="1:29" ht="48" outlineLevel="6" thickBot="1">
      <c r="A486" s="58" t="s">
        <v>206</v>
      </c>
      <c r="B486" s="52">
        <v>953</v>
      </c>
      <c r="C486" s="53" t="s">
        <v>388</v>
      </c>
      <c r="D486" s="53" t="s">
        <v>343</v>
      </c>
      <c r="E486" s="53" t="s">
        <v>89</v>
      </c>
      <c r="F486" s="53"/>
      <c r="G486" s="112">
        <v>21000</v>
      </c>
      <c r="H486" s="134" t="e">
        <f>#REF!</f>
        <v>#REF!</v>
      </c>
      <c r="I486" s="134" t="e">
        <f>#REF!</f>
        <v>#REF!</v>
      </c>
      <c r="J486" s="134" t="e">
        <f>#REF!</f>
        <v>#REF!</v>
      </c>
      <c r="K486" s="134" t="e">
        <f>#REF!</f>
        <v>#REF!</v>
      </c>
      <c r="L486" s="134" t="e">
        <f>#REF!</f>
        <v>#REF!</v>
      </c>
      <c r="M486" s="134" t="e">
        <f>#REF!</f>
        <v>#REF!</v>
      </c>
      <c r="N486" s="134" t="e">
        <f>#REF!</f>
        <v>#REF!</v>
      </c>
      <c r="O486" s="134" t="e">
        <f>#REF!</f>
        <v>#REF!</v>
      </c>
      <c r="P486" s="134" t="e">
        <f>#REF!</f>
        <v>#REF!</v>
      </c>
      <c r="Q486" s="134" t="e">
        <f>#REF!</f>
        <v>#REF!</v>
      </c>
      <c r="R486" s="134" t="e">
        <f>#REF!</f>
        <v>#REF!</v>
      </c>
      <c r="S486" s="134" t="e">
        <f>#REF!</f>
        <v>#REF!</v>
      </c>
      <c r="T486" s="134" t="e">
        <f>#REF!</f>
        <v>#REF!</v>
      </c>
      <c r="U486" s="134" t="e">
        <f>#REF!</f>
        <v>#REF!</v>
      </c>
      <c r="V486" s="134" t="e">
        <f>#REF!</f>
        <v>#REF!</v>
      </c>
      <c r="W486" s="134" t="e">
        <f>#REF!</f>
        <v>#REF!</v>
      </c>
      <c r="X486" s="145" t="e">
        <f>#REF!</f>
        <v>#REF!</v>
      </c>
      <c r="Y486" s="126" t="e">
        <f>X486/G467*100</f>
        <v>#REF!</v>
      </c>
      <c r="Z486" s="112">
        <v>16065.806</v>
      </c>
      <c r="AA486" s="110">
        <f t="shared" si="76"/>
        <v>76.5038380952381</v>
      </c>
      <c r="AB486" s="192"/>
      <c r="AC486" s="192"/>
    </row>
    <row r="487" spans="1:29" ht="16.5" outlineLevel="6" thickBot="1">
      <c r="A487" s="56" t="s">
        <v>87</v>
      </c>
      <c r="B487" s="52">
        <v>953</v>
      </c>
      <c r="C487" s="53" t="s">
        <v>388</v>
      </c>
      <c r="D487" s="53" t="s">
        <v>355</v>
      </c>
      <c r="E487" s="53" t="s">
        <v>88</v>
      </c>
      <c r="F487" s="53"/>
      <c r="G487" s="112">
        <v>0</v>
      </c>
      <c r="H487" s="15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58"/>
      <c r="Y487" s="126"/>
      <c r="Z487" s="112">
        <v>0</v>
      </c>
      <c r="AA487" s="110">
        <v>0</v>
      </c>
      <c r="AB487" s="192"/>
      <c r="AC487" s="192"/>
    </row>
    <row r="488" spans="1:29" ht="16.5" outlineLevel="6" thickBot="1">
      <c r="A488" s="79" t="s">
        <v>191</v>
      </c>
      <c r="B488" s="14">
        <v>953</v>
      </c>
      <c r="C488" s="26" t="s">
        <v>20</v>
      </c>
      <c r="D488" s="26" t="s">
        <v>261</v>
      </c>
      <c r="E488" s="26" t="s">
        <v>5</v>
      </c>
      <c r="F488" s="26"/>
      <c r="G488" s="167">
        <f>G489</f>
        <v>4152</v>
      </c>
      <c r="H488" s="157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58"/>
      <c r="Y488" s="126"/>
      <c r="Z488" s="167">
        <f>Z489</f>
        <v>3904.468</v>
      </c>
      <c r="AA488" s="110">
        <f t="shared" si="76"/>
        <v>94.03824662813102</v>
      </c>
      <c r="AB488" s="192"/>
      <c r="AC488" s="192"/>
    </row>
    <row r="489" spans="1:29" ht="16.5" outlineLevel="6" thickBot="1">
      <c r="A489" s="8" t="s">
        <v>241</v>
      </c>
      <c r="B489" s="15">
        <v>953</v>
      </c>
      <c r="C489" s="9" t="s">
        <v>20</v>
      </c>
      <c r="D489" s="9" t="s">
        <v>330</v>
      </c>
      <c r="E489" s="9" t="s">
        <v>5</v>
      </c>
      <c r="F489" s="9"/>
      <c r="G489" s="140">
        <f>G490+G502</f>
        <v>4152</v>
      </c>
      <c r="H489" s="157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58"/>
      <c r="Y489" s="126"/>
      <c r="Z489" s="140">
        <f>Z490+Z502</f>
        <v>3904.468</v>
      </c>
      <c r="AA489" s="110">
        <f t="shared" si="76"/>
        <v>94.03824662813102</v>
      </c>
      <c r="AB489" s="192"/>
      <c r="AC489" s="192"/>
    </row>
    <row r="490" spans="1:29" ht="16.5" outlineLevel="6" thickBot="1">
      <c r="A490" s="60" t="s">
        <v>134</v>
      </c>
      <c r="B490" s="86">
        <v>953</v>
      </c>
      <c r="C490" s="51" t="s">
        <v>20</v>
      </c>
      <c r="D490" s="51" t="s">
        <v>337</v>
      </c>
      <c r="E490" s="51" t="s">
        <v>5</v>
      </c>
      <c r="F490" s="51"/>
      <c r="G490" s="136">
        <f>G491+G494+G497</f>
        <v>3916.668</v>
      </c>
      <c r="H490" s="157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58"/>
      <c r="Y490" s="126"/>
      <c r="Z490" s="136">
        <f>Z491+Z494+Z497</f>
        <v>3904.468</v>
      </c>
      <c r="AA490" s="110">
        <f t="shared" si="76"/>
        <v>99.68851074433675</v>
      </c>
      <c r="AB490" s="192"/>
      <c r="AC490" s="192"/>
    </row>
    <row r="491" spans="1:29" ht="32.25" outlineLevel="6" thickBot="1">
      <c r="A491" s="60" t="s">
        <v>192</v>
      </c>
      <c r="B491" s="86">
        <v>953</v>
      </c>
      <c r="C491" s="51" t="s">
        <v>20</v>
      </c>
      <c r="D491" s="51" t="s">
        <v>345</v>
      </c>
      <c r="E491" s="51" t="s">
        <v>5</v>
      </c>
      <c r="F491" s="51"/>
      <c r="G491" s="136">
        <f>G492</f>
        <v>0</v>
      </c>
      <c r="H491" s="138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43"/>
      <c r="Y491" s="126"/>
      <c r="Z491" s="136">
        <f>Z492</f>
        <v>0</v>
      </c>
      <c r="AA491" s="110">
        <v>0</v>
      </c>
      <c r="AB491" s="192"/>
      <c r="AC491" s="192"/>
    </row>
    <row r="492" spans="1:29" ht="32.25" outlineLevel="6" thickBot="1">
      <c r="A492" s="5" t="s">
        <v>100</v>
      </c>
      <c r="B492" s="17">
        <v>953</v>
      </c>
      <c r="C492" s="6" t="s">
        <v>20</v>
      </c>
      <c r="D492" s="6" t="s">
        <v>345</v>
      </c>
      <c r="E492" s="6" t="s">
        <v>95</v>
      </c>
      <c r="F492" s="6"/>
      <c r="G492" s="113">
        <f>G493</f>
        <v>0</v>
      </c>
      <c r="H492" s="138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43"/>
      <c r="Y492" s="126"/>
      <c r="Z492" s="113">
        <f>Z493</f>
        <v>0</v>
      </c>
      <c r="AA492" s="110">
        <v>0</v>
      </c>
      <c r="AB492" s="192"/>
      <c r="AC492" s="192"/>
    </row>
    <row r="493" spans="1:29" ht="32.25" outlineLevel="6" thickBot="1">
      <c r="A493" s="48" t="s">
        <v>101</v>
      </c>
      <c r="B493" s="52">
        <v>953</v>
      </c>
      <c r="C493" s="53" t="s">
        <v>20</v>
      </c>
      <c r="D493" s="53" t="s">
        <v>345</v>
      </c>
      <c r="E493" s="53" t="s">
        <v>96</v>
      </c>
      <c r="F493" s="53"/>
      <c r="G493" s="112">
        <v>0</v>
      </c>
      <c r="H493" s="138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43"/>
      <c r="Y493" s="126"/>
      <c r="Z493" s="112">
        <v>0</v>
      </c>
      <c r="AA493" s="110">
        <v>0</v>
      </c>
      <c r="AB493" s="192"/>
      <c r="AC493" s="192"/>
    </row>
    <row r="494" spans="1:29" ht="35.25" customHeight="1" outlineLevel="6" thickBot="1">
      <c r="A494" s="60" t="s">
        <v>193</v>
      </c>
      <c r="B494" s="86">
        <v>953</v>
      </c>
      <c r="C494" s="51" t="s">
        <v>20</v>
      </c>
      <c r="D494" s="51" t="s">
        <v>346</v>
      </c>
      <c r="E494" s="51" t="s">
        <v>5</v>
      </c>
      <c r="F494" s="51"/>
      <c r="G494" s="136">
        <f>G495</f>
        <v>900</v>
      </c>
      <c r="H494" s="138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43"/>
      <c r="Y494" s="126"/>
      <c r="Z494" s="136">
        <f>Z495</f>
        <v>887.8</v>
      </c>
      <c r="AA494" s="110">
        <f t="shared" si="76"/>
        <v>98.64444444444443</v>
      </c>
      <c r="AB494" s="192"/>
      <c r="AC494" s="192"/>
    </row>
    <row r="495" spans="1:29" ht="18" customHeight="1" outlineLevel="6" thickBot="1">
      <c r="A495" s="5" t="s">
        <v>120</v>
      </c>
      <c r="B495" s="17">
        <v>953</v>
      </c>
      <c r="C495" s="6" t="s">
        <v>20</v>
      </c>
      <c r="D495" s="6" t="s">
        <v>346</v>
      </c>
      <c r="E495" s="6" t="s">
        <v>119</v>
      </c>
      <c r="F495" s="6"/>
      <c r="G495" s="113">
        <f>G496</f>
        <v>900</v>
      </c>
      <c r="H495" s="138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43"/>
      <c r="Y495" s="126"/>
      <c r="Z495" s="113">
        <f>Z496</f>
        <v>887.8</v>
      </c>
      <c r="AA495" s="110">
        <f t="shared" si="76"/>
        <v>98.64444444444443</v>
      </c>
      <c r="AB495" s="192"/>
      <c r="AC495" s="192"/>
    </row>
    <row r="496" spans="1:29" ht="16.5" outlineLevel="6" thickBot="1">
      <c r="A496" s="56" t="s">
        <v>87</v>
      </c>
      <c r="B496" s="87">
        <v>953</v>
      </c>
      <c r="C496" s="53" t="s">
        <v>20</v>
      </c>
      <c r="D496" s="53" t="s">
        <v>346</v>
      </c>
      <c r="E496" s="53" t="s">
        <v>88</v>
      </c>
      <c r="F496" s="53"/>
      <c r="G496" s="112">
        <v>900</v>
      </c>
      <c r="H496" s="138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43"/>
      <c r="Y496" s="126"/>
      <c r="Z496" s="94">
        <v>887.8</v>
      </c>
      <c r="AA496" s="110">
        <f t="shared" si="76"/>
        <v>98.64444444444443</v>
      </c>
      <c r="AB496" s="192"/>
      <c r="AC496" s="192"/>
    </row>
    <row r="497" spans="1:29" ht="31.5" customHeight="1" outlineLevel="6" thickBot="1">
      <c r="A497" s="71" t="s">
        <v>194</v>
      </c>
      <c r="B497" s="50">
        <v>953</v>
      </c>
      <c r="C497" s="65" t="s">
        <v>20</v>
      </c>
      <c r="D497" s="65" t="s">
        <v>347</v>
      </c>
      <c r="E497" s="65" t="s">
        <v>5</v>
      </c>
      <c r="F497" s="65"/>
      <c r="G497" s="156">
        <f>G498+G501</f>
        <v>3016.668</v>
      </c>
      <c r="H497" s="134">
        <f aca="true" t="shared" si="77" ref="H497:X497">H498</f>
        <v>0</v>
      </c>
      <c r="I497" s="134">
        <f t="shared" si="77"/>
        <v>0</v>
      </c>
      <c r="J497" s="134">
        <f t="shared" si="77"/>
        <v>0</v>
      </c>
      <c r="K497" s="134">
        <f t="shared" si="77"/>
        <v>0</v>
      </c>
      <c r="L497" s="134">
        <f t="shared" si="77"/>
        <v>0</v>
      </c>
      <c r="M497" s="134">
        <f t="shared" si="77"/>
        <v>0</v>
      </c>
      <c r="N497" s="134">
        <f t="shared" si="77"/>
        <v>0</v>
      </c>
      <c r="O497" s="134">
        <f t="shared" si="77"/>
        <v>0</v>
      </c>
      <c r="P497" s="134">
        <f t="shared" si="77"/>
        <v>0</v>
      </c>
      <c r="Q497" s="134">
        <f t="shared" si="77"/>
        <v>0</v>
      </c>
      <c r="R497" s="134">
        <f t="shared" si="77"/>
        <v>0</v>
      </c>
      <c r="S497" s="134">
        <f t="shared" si="77"/>
        <v>0</v>
      </c>
      <c r="T497" s="134">
        <f t="shared" si="77"/>
        <v>0</v>
      </c>
      <c r="U497" s="134">
        <f t="shared" si="77"/>
        <v>0</v>
      </c>
      <c r="V497" s="134">
        <f t="shared" si="77"/>
        <v>0</v>
      </c>
      <c r="W497" s="134">
        <f t="shared" si="77"/>
        <v>0</v>
      </c>
      <c r="X497" s="145">
        <f t="shared" si="77"/>
        <v>82757.514</v>
      </c>
      <c r="Y497" s="126">
        <f>X497/G488*100</f>
        <v>1993.196387283237</v>
      </c>
      <c r="Z497" s="156">
        <f>Z498+Z501</f>
        <v>3016.668</v>
      </c>
      <c r="AA497" s="110">
        <f t="shared" si="76"/>
        <v>100</v>
      </c>
      <c r="AB497" s="192"/>
      <c r="AC497" s="192"/>
    </row>
    <row r="498" spans="1:29" ht="21.75" customHeight="1" outlineLevel="6" thickBot="1">
      <c r="A498" s="5" t="s">
        <v>100</v>
      </c>
      <c r="B498" s="17">
        <v>953</v>
      </c>
      <c r="C498" s="6" t="s">
        <v>20</v>
      </c>
      <c r="D498" s="6" t="s">
        <v>347</v>
      </c>
      <c r="E498" s="6" t="s">
        <v>95</v>
      </c>
      <c r="F498" s="6"/>
      <c r="G498" s="113">
        <f>G499</f>
        <v>0</v>
      </c>
      <c r="H498" s="141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39"/>
      <c r="X498" s="142">
        <v>82757.514</v>
      </c>
      <c r="Y498" s="126">
        <f>X498/G489*100</f>
        <v>1993.196387283237</v>
      </c>
      <c r="Z498" s="113">
        <f>Z499</f>
        <v>0</v>
      </c>
      <c r="AA498" s="110">
        <v>0</v>
      </c>
      <c r="AB498" s="192"/>
      <c r="AC498" s="192"/>
    </row>
    <row r="499" spans="1:29" ht="32.25" outlineLevel="6" thickBot="1">
      <c r="A499" s="48" t="s">
        <v>101</v>
      </c>
      <c r="B499" s="52">
        <v>953</v>
      </c>
      <c r="C499" s="53" t="s">
        <v>20</v>
      </c>
      <c r="D499" s="53" t="s">
        <v>347</v>
      </c>
      <c r="E499" s="53" t="s">
        <v>96</v>
      </c>
      <c r="F499" s="53"/>
      <c r="G499" s="112">
        <v>0</v>
      </c>
      <c r="H499" s="138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43"/>
      <c r="Y499" s="126"/>
      <c r="Z499" s="112">
        <v>0</v>
      </c>
      <c r="AA499" s="110">
        <v>0</v>
      </c>
      <c r="AB499" s="192"/>
      <c r="AC499" s="192"/>
    </row>
    <row r="500" spans="1:29" ht="16.5" outlineLevel="6" thickBot="1">
      <c r="A500" s="5" t="s">
        <v>120</v>
      </c>
      <c r="B500" s="17">
        <v>953</v>
      </c>
      <c r="C500" s="6" t="s">
        <v>20</v>
      </c>
      <c r="D500" s="6" t="s">
        <v>347</v>
      </c>
      <c r="E500" s="6" t="s">
        <v>119</v>
      </c>
      <c r="F500" s="6"/>
      <c r="G500" s="113">
        <f>G501</f>
        <v>3016.668</v>
      </c>
      <c r="H500" s="138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43"/>
      <c r="Y500" s="126"/>
      <c r="Z500" s="113">
        <f>Z501</f>
        <v>3016.668</v>
      </c>
      <c r="AA500" s="110">
        <f t="shared" si="76"/>
        <v>100</v>
      </c>
      <c r="AB500" s="192"/>
      <c r="AC500" s="192"/>
    </row>
    <row r="501" spans="1:29" ht="48" outlineLevel="6" thickBot="1">
      <c r="A501" s="58" t="s">
        <v>206</v>
      </c>
      <c r="B501" s="52">
        <v>953</v>
      </c>
      <c r="C501" s="53" t="s">
        <v>20</v>
      </c>
      <c r="D501" s="53" t="s">
        <v>347</v>
      </c>
      <c r="E501" s="53" t="s">
        <v>89</v>
      </c>
      <c r="F501" s="53"/>
      <c r="G501" s="112">
        <v>3016.668</v>
      </c>
      <c r="H501" s="138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43"/>
      <c r="Y501" s="126"/>
      <c r="Z501" s="94">
        <v>3016.668</v>
      </c>
      <c r="AA501" s="110">
        <f t="shared" si="76"/>
        <v>100</v>
      </c>
      <c r="AB501" s="192"/>
      <c r="AC501" s="192"/>
    </row>
    <row r="502" spans="1:29" ht="32.25" outlineLevel="6" thickBot="1">
      <c r="A502" s="98" t="s">
        <v>195</v>
      </c>
      <c r="B502" s="50">
        <v>953</v>
      </c>
      <c r="C502" s="51" t="s">
        <v>20</v>
      </c>
      <c r="D502" s="51" t="s">
        <v>348</v>
      </c>
      <c r="E502" s="51" t="s">
        <v>5</v>
      </c>
      <c r="F502" s="51"/>
      <c r="G502" s="136">
        <f>G503</f>
        <v>235.332</v>
      </c>
      <c r="H502" s="138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43"/>
      <c r="Y502" s="126"/>
      <c r="Z502" s="136">
        <f>Z503</f>
        <v>0</v>
      </c>
      <c r="AA502" s="110">
        <f t="shared" si="76"/>
        <v>0</v>
      </c>
      <c r="AB502" s="192"/>
      <c r="AC502" s="192"/>
    </row>
    <row r="503" spans="1:29" ht="16.5" outlineLevel="6" thickBot="1">
      <c r="A503" s="5" t="s">
        <v>124</v>
      </c>
      <c r="B503" s="17">
        <v>953</v>
      </c>
      <c r="C503" s="6" t="s">
        <v>20</v>
      </c>
      <c r="D503" s="6" t="s">
        <v>349</v>
      </c>
      <c r="E503" s="6" t="s">
        <v>122</v>
      </c>
      <c r="F503" s="6"/>
      <c r="G503" s="113">
        <f>G504</f>
        <v>235.332</v>
      </c>
      <c r="H503" s="138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43"/>
      <c r="Y503" s="126"/>
      <c r="Z503" s="113">
        <f>Z504</f>
        <v>0</v>
      </c>
      <c r="AA503" s="110">
        <f t="shared" si="76"/>
        <v>0</v>
      </c>
      <c r="AB503" s="192"/>
      <c r="AC503" s="192"/>
    </row>
    <row r="504" spans="1:29" ht="32.25" outlineLevel="6" thickBot="1">
      <c r="A504" s="48" t="s">
        <v>125</v>
      </c>
      <c r="B504" s="52">
        <v>953</v>
      </c>
      <c r="C504" s="53" t="s">
        <v>20</v>
      </c>
      <c r="D504" s="53" t="s">
        <v>349</v>
      </c>
      <c r="E504" s="53" t="s">
        <v>123</v>
      </c>
      <c r="F504" s="53"/>
      <c r="G504" s="112">
        <v>235.332</v>
      </c>
      <c r="H504" s="138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43"/>
      <c r="Y504" s="126"/>
      <c r="Z504" s="112">
        <v>0</v>
      </c>
      <c r="AA504" s="110">
        <f t="shared" si="76"/>
        <v>0</v>
      </c>
      <c r="AB504" s="192"/>
      <c r="AC504" s="192"/>
    </row>
    <row r="505" spans="1:29" ht="16.5" outlineLevel="6" thickBot="1">
      <c r="A505" s="79" t="s">
        <v>34</v>
      </c>
      <c r="B505" s="14">
        <v>953</v>
      </c>
      <c r="C505" s="26" t="s">
        <v>13</v>
      </c>
      <c r="D505" s="26" t="s">
        <v>261</v>
      </c>
      <c r="E505" s="26" t="s">
        <v>5</v>
      </c>
      <c r="F505" s="26"/>
      <c r="G505" s="167">
        <f>G510+G506</f>
        <v>13576.82497</v>
      </c>
      <c r="H505" s="138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43"/>
      <c r="Y505" s="126"/>
      <c r="Z505" s="167">
        <f>Z510+Z506</f>
        <v>9992.367000000002</v>
      </c>
      <c r="AA505" s="110">
        <f t="shared" si="76"/>
        <v>73.5987023628839</v>
      </c>
      <c r="AB505" s="192"/>
      <c r="AC505" s="192"/>
    </row>
    <row r="506" spans="1:29" ht="18.75" customHeight="1" outlineLevel="6" thickBot="1">
      <c r="A506" s="69" t="s">
        <v>135</v>
      </c>
      <c r="B506" s="15">
        <v>953</v>
      </c>
      <c r="C506" s="9" t="s">
        <v>13</v>
      </c>
      <c r="D506" s="9" t="s">
        <v>262</v>
      </c>
      <c r="E506" s="9" t="s">
        <v>5</v>
      </c>
      <c r="F506" s="26"/>
      <c r="G506" s="140">
        <f>G507</f>
        <v>93.72624</v>
      </c>
      <c r="H506" s="138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43"/>
      <c r="Y506" s="126"/>
      <c r="Z506" s="140">
        <f>Z507</f>
        <v>93.726</v>
      </c>
      <c r="AA506" s="110">
        <f t="shared" si="76"/>
        <v>99.9997439351029</v>
      </c>
      <c r="AB506" s="192"/>
      <c r="AC506" s="192"/>
    </row>
    <row r="507" spans="1:29" ht="32.25" outlineLevel="6" thickBot="1">
      <c r="A507" s="69" t="s">
        <v>136</v>
      </c>
      <c r="B507" s="15">
        <v>953</v>
      </c>
      <c r="C507" s="10" t="s">
        <v>13</v>
      </c>
      <c r="D507" s="10" t="s">
        <v>263</v>
      </c>
      <c r="E507" s="10" t="s">
        <v>5</v>
      </c>
      <c r="F507" s="26"/>
      <c r="G507" s="140">
        <f>G508</f>
        <v>93.72624</v>
      </c>
      <c r="H507" s="138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43"/>
      <c r="Y507" s="126"/>
      <c r="Z507" s="140">
        <f>Z508</f>
        <v>93.726</v>
      </c>
      <c r="AA507" s="110">
        <f t="shared" si="76"/>
        <v>99.9997439351029</v>
      </c>
      <c r="AB507" s="192"/>
      <c r="AC507" s="192"/>
    </row>
    <row r="508" spans="1:29" ht="16.5" outlineLevel="6" thickBot="1">
      <c r="A508" s="54" t="s">
        <v>140</v>
      </c>
      <c r="B508" s="50">
        <v>953</v>
      </c>
      <c r="C508" s="51" t="s">
        <v>13</v>
      </c>
      <c r="D508" s="51" t="s">
        <v>267</v>
      </c>
      <c r="E508" s="51" t="s">
        <v>5</v>
      </c>
      <c r="F508" s="51"/>
      <c r="G508" s="136">
        <f>G509</f>
        <v>93.72624</v>
      </c>
      <c r="H508" s="138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43"/>
      <c r="Y508" s="126"/>
      <c r="Z508" s="136">
        <f>Z509</f>
        <v>93.726</v>
      </c>
      <c r="AA508" s="110">
        <f t="shared" si="76"/>
        <v>99.9997439351029</v>
      </c>
      <c r="AB508" s="192"/>
      <c r="AC508" s="192"/>
    </row>
    <row r="509" spans="1:29" ht="16.5" outlineLevel="6" thickBot="1">
      <c r="A509" s="99" t="s">
        <v>363</v>
      </c>
      <c r="B509" s="114">
        <v>953</v>
      </c>
      <c r="C509" s="101" t="s">
        <v>13</v>
      </c>
      <c r="D509" s="101" t="s">
        <v>267</v>
      </c>
      <c r="E509" s="101" t="s">
        <v>364</v>
      </c>
      <c r="F509" s="101"/>
      <c r="G509" s="147">
        <v>93.72624</v>
      </c>
      <c r="H509" s="150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88"/>
      <c r="Y509" s="149"/>
      <c r="Z509" s="102">
        <v>93.726</v>
      </c>
      <c r="AA509" s="110">
        <f t="shared" si="76"/>
        <v>99.9997439351029</v>
      </c>
      <c r="AB509" s="192"/>
      <c r="AC509" s="192"/>
    </row>
    <row r="510" spans="1:29" ht="16.5" outlineLevel="6" thickBot="1">
      <c r="A510" s="46" t="s">
        <v>239</v>
      </c>
      <c r="B510" s="15">
        <v>953</v>
      </c>
      <c r="C510" s="10" t="s">
        <v>13</v>
      </c>
      <c r="D510" s="10" t="s">
        <v>330</v>
      </c>
      <c r="E510" s="10" t="s">
        <v>5</v>
      </c>
      <c r="F510" s="10"/>
      <c r="G510" s="133">
        <f>G511</f>
        <v>13483.09873</v>
      </c>
      <c r="H510" s="138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43"/>
      <c r="Y510" s="126"/>
      <c r="Z510" s="133">
        <f>Z511</f>
        <v>9898.641000000001</v>
      </c>
      <c r="AA510" s="110">
        <f t="shared" si="76"/>
        <v>73.41517850029125</v>
      </c>
      <c r="AB510" s="192"/>
      <c r="AC510" s="192"/>
    </row>
    <row r="511" spans="1:29" ht="32.25" outlineLevel="6" thickBot="1">
      <c r="A511" s="46" t="s">
        <v>195</v>
      </c>
      <c r="B511" s="15">
        <v>953</v>
      </c>
      <c r="C511" s="10" t="s">
        <v>13</v>
      </c>
      <c r="D511" s="10" t="s">
        <v>350</v>
      </c>
      <c r="E511" s="10" t="s">
        <v>5</v>
      </c>
      <c r="F511" s="10"/>
      <c r="G511" s="133">
        <f>G512</f>
        <v>13483.09873</v>
      </c>
      <c r="H511" s="138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43"/>
      <c r="Y511" s="126"/>
      <c r="Z511" s="133">
        <f>Z512</f>
        <v>9898.641000000001</v>
      </c>
      <c r="AA511" s="110">
        <f t="shared" si="76"/>
        <v>73.41517850029125</v>
      </c>
      <c r="AB511" s="192"/>
      <c r="AC511" s="192"/>
    </row>
    <row r="512" spans="1:29" ht="32.25" outlineLevel="6" thickBot="1">
      <c r="A512" s="54" t="s">
        <v>141</v>
      </c>
      <c r="B512" s="50">
        <v>953</v>
      </c>
      <c r="C512" s="51" t="s">
        <v>13</v>
      </c>
      <c r="D512" s="51" t="s">
        <v>351</v>
      </c>
      <c r="E512" s="51" t="s">
        <v>5</v>
      </c>
      <c r="F512" s="51"/>
      <c r="G512" s="136">
        <f>G513+G517+G519</f>
        <v>13483.09873</v>
      </c>
      <c r="H512" s="138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43"/>
      <c r="Y512" s="126"/>
      <c r="Z512" s="136">
        <f>Z513+Z517+Z519</f>
        <v>9898.641000000001</v>
      </c>
      <c r="AA512" s="110">
        <f t="shared" si="76"/>
        <v>73.41517850029125</v>
      </c>
      <c r="AB512" s="192"/>
      <c r="AC512" s="192"/>
    </row>
    <row r="513" spans="1:29" ht="16.5" outlineLevel="6" thickBot="1">
      <c r="A513" s="5" t="s">
        <v>112</v>
      </c>
      <c r="B513" s="17">
        <v>953</v>
      </c>
      <c r="C513" s="6" t="s">
        <v>13</v>
      </c>
      <c r="D513" s="6" t="s">
        <v>351</v>
      </c>
      <c r="E513" s="6" t="s">
        <v>111</v>
      </c>
      <c r="F513" s="6"/>
      <c r="G513" s="113">
        <f>G514+G515+G516</f>
        <v>11726.79322</v>
      </c>
      <c r="H513" s="138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43"/>
      <c r="Y513" s="126"/>
      <c r="Z513" s="113">
        <f>Z514+Z515+Z516</f>
        <v>8519.166000000001</v>
      </c>
      <c r="AA513" s="110">
        <f t="shared" si="76"/>
        <v>72.64702156997701</v>
      </c>
      <c r="AB513" s="192"/>
      <c r="AC513" s="192"/>
    </row>
    <row r="514" spans="1:29" ht="16.5" outlineLevel="6" thickBot="1">
      <c r="A514" s="48" t="s">
        <v>257</v>
      </c>
      <c r="B514" s="52">
        <v>953</v>
      </c>
      <c r="C514" s="53" t="s">
        <v>13</v>
      </c>
      <c r="D514" s="53" t="s">
        <v>351</v>
      </c>
      <c r="E514" s="53" t="s">
        <v>113</v>
      </c>
      <c r="F514" s="53"/>
      <c r="G514" s="112">
        <v>9000</v>
      </c>
      <c r="H514" s="138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43"/>
      <c r="Y514" s="126"/>
      <c r="Z514" s="94">
        <v>6550.492</v>
      </c>
      <c r="AA514" s="110">
        <f t="shared" si="76"/>
        <v>72.78324444444445</v>
      </c>
      <c r="AB514" s="192"/>
      <c r="AC514" s="192"/>
    </row>
    <row r="515" spans="1:29" ht="32.25" outlineLevel="6" thickBot="1">
      <c r="A515" s="48" t="s">
        <v>259</v>
      </c>
      <c r="B515" s="52">
        <v>953</v>
      </c>
      <c r="C515" s="53" t="s">
        <v>13</v>
      </c>
      <c r="D515" s="53" t="s">
        <v>351</v>
      </c>
      <c r="E515" s="53" t="s">
        <v>114</v>
      </c>
      <c r="F515" s="53"/>
      <c r="G515" s="112">
        <v>0</v>
      </c>
      <c r="H515" s="138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43"/>
      <c r="Y515" s="126"/>
      <c r="Z515" s="94">
        <v>0</v>
      </c>
      <c r="AA515" s="110">
        <v>0</v>
      </c>
      <c r="AB515" s="192"/>
      <c r="AC515" s="192"/>
    </row>
    <row r="516" spans="1:29" ht="48" outlineLevel="6" thickBot="1">
      <c r="A516" s="48" t="s">
        <v>255</v>
      </c>
      <c r="B516" s="52">
        <v>953</v>
      </c>
      <c r="C516" s="53" t="s">
        <v>13</v>
      </c>
      <c r="D516" s="53" t="s">
        <v>351</v>
      </c>
      <c r="E516" s="53" t="s">
        <v>256</v>
      </c>
      <c r="F516" s="53"/>
      <c r="G516" s="112">
        <v>2726.79322</v>
      </c>
      <c r="H516" s="138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43"/>
      <c r="Y516" s="126"/>
      <c r="Z516" s="94">
        <v>1968.674</v>
      </c>
      <c r="AA516" s="110">
        <f t="shared" si="76"/>
        <v>72.19740703330632</v>
      </c>
      <c r="AB516" s="192"/>
      <c r="AC516" s="192"/>
    </row>
    <row r="517" spans="1:29" ht="32.25" outlineLevel="6" thickBot="1">
      <c r="A517" s="5" t="s">
        <v>100</v>
      </c>
      <c r="B517" s="17">
        <v>953</v>
      </c>
      <c r="C517" s="6" t="s">
        <v>13</v>
      </c>
      <c r="D517" s="6" t="s">
        <v>351</v>
      </c>
      <c r="E517" s="6" t="s">
        <v>95</v>
      </c>
      <c r="F517" s="6"/>
      <c r="G517" s="113">
        <f>G518</f>
        <v>1699.65253</v>
      </c>
      <c r="H517" s="138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43"/>
      <c r="Y517" s="126"/>
      <c r="Z517" s="113">
        <f>Z518</f>
        <v>1366.459</v>
      </c>
      <c r="AA517" s="110">
        <f t="shared" si="76"/>
        <v>80.39637372233959</v>
      </c>
      <c r="AB517" s="192"/>
      <c r="AC517" s="192"/>
    </row>
    <row r="518" spans="1:29" ht="32.25" outlineLevel="6" thickBot="1">
      <c r="A518" s="48" t="s">
        <v>101</v>
      </c>
      <c r="B518" s="52">
        <v>953</v>
      </c>
      <c r="C518" s="53" t="s">
        <v>13</v>
      </c>
      <c r="D518" s="53" t="s">
        <v>351</v>
      </c>
      <c r="E518" s="53" t="s">
        <v>96</v>
      </c>
      <c r="F518" s="53"/>
      <c r="G518" s="112">
        <v>1699.65253</v>
      </c>
      <c r="H518" s="138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43"/>
      <c r="Y518" s="126"/>
      <c r="Z518" s="94">
        <v>1366.459</v>
      </c>
      <c r="AA518" s="110">
        <f t="shared" si="76"/>
        <v>80.39637372233959</v>
      </c>
      <c r="AB518" s="192"/>
      <c r="AC518" s="192"/>
    </row>
    <row r="519" spans="1:29" ht="16.5" outlineLevel="6" thickBot="1">
      <c r="A519" s="5" t="s">
        <v>102</v>
      </c>
      <c r="B519" s="17">
        <v>953</v>
      </c>
      <c r="C519" s="6" t="s">
        <v>13</v>
      </c>
      <c r="D519" s="6" t="s">
        <v>351</v>
      </c>
      <c r="E519" s="6" t="s">
        <v>97</v>
      </c>
      <c r="F519" s="6"/>
      <c r="G519" s="113">
        <f>G520+G521+G522</f>
        <v>56.65298</v>
      </c>
      <c r="H519" s="138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43"/>
      <c r="Y519" s="126"/>
      <c r="Z519" s="113">
        <f>Z520+Z521+Z522</f>
        <v>13.016</v>
      </c>
      <c r="AA519" s="110">
        <f t="shared" si="76"/>
        <v>22.974960893495805</v>
      </c>
      <c r="AB519" s="192"/>
      <c r="AC519" s="192"/>
    </row>
    <row r="520" spans="1:29" ht="32.25" outlineLevel="6" thickBot="1">
      <c r="A520" s="48" t="s">
        <v>103</v>
      </c>
      <c r="B520" s="52">
        <v>953</v>
      </c>
      <c r="C520" s="53" t="s">
        <v>13</v>
      </c>
      <c r="D520" s="53" t="s">
        <v>351</v>
      </c>
      <c r="E520" s="53" t="s">
        <v>98</v>
      </c>
      <c r="F520" s="53"/>
      <c r="G520" s="112">
        <v>2</v>
      </c>
      <c r="H520" s="138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43"/>
      <c r="Y520" s="126"/>
      <c r="Z520" s="94">
        <v>1.106</v>
      </c>
      <c r="AA520" s="110">
        <f t="shared" si="76"/>
        <v>55.300000000000004</v>
      </c>
      <c r="AB520" s="192"/>
      <c r="AC520" s="192"/>
    </row>
    <row r="521" spans="1:29" ht="19.5" customHeight="1" outlineLevel="6" thickBot="1">
      <c r="A521" s="48" t="s">
        <v>104</v>
      </c>
      <c r="B521" s="52">
        <v>953</v>
      </c>
      <c r="C521" s="53" t="s">
        <v>13</v>
      </c>
      <c r="D521" s="53" t="s">
        <v>351</v>
      </c>
      <c r="E521" s="53" t="s">
        <v>99</v>
      </c>
      <c r="F521" s="53"/>
      <c r="G521" s="112">
        <v>5</v>
      </c>
      <c r="H521" s="138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43"/>
      <c r="Y521" s="126"/>
      <c r="Z521" s="94">
        <v>2.329</v>
      </c>
      <c r="AA521" s="110">
        <f t="shared" si="76"/>
        <v>46.580000000000005</v>
      </c>
      <c r="AB521" s="192"/>
      <c r="AC521" s="192"/>
    </row>
    <row r="522" spans="1:29" ht="16.5" outlineLevel="6" thickBot="1">
      <c r="A522" s="48" t="s">
        <v>363</v>
      </c>
      <c r="B522" s="52">
        <v>953</v>
      </c>
      <c r="C522" s="53" t="s">
        <v>13</v>
      </c>
      <c r="D522" s="53" t="s">
        <v>351</v>
      </c>
      <c r="E522" s="53" t="s">
        <v>364</v>
      </c>
      <c r="F522" s="53"/>
      <c r="G522" s="112">
        <v>49.65298</v>
      </c>
      <c r="H522" s="138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43"/>
      <c r="Y522" s="126"/>
      <c r="Z522" s="94">
        <v>9.581</v>
      </c>
      <c r="AA522" s="110">
        <f t="shared" si="76"/>
        <v>19.29592141297461</v>
      </c>
      <c r="AB522" s="192"/>
      <c r="AC522" s="192"/>
    </row>
    <row r="523" spans="1:27" ht="19.5" outlineLevel="6" thickBot="1">
      <c r="A523" s="66" t="s">
        <v>44</v>
      </c>
      <c r="B523" s="14">
        <v>953</v>
      </c>
      <c r="C523" s="12" t="s">
        <v>43</v>
      </c>
      <c r="D523" s="26" t="s">
        <v>261</v>
      </c>
      <c r="E523" s="12" t="s">
        <v>5</v>
      </c>
      <c r="F523" s="12"/>
      <c r="G523" s="127">
        <f>G525</f>
        <v>4206</v>
      </c>
      <c r="H523" s="131">
        <f aca="true" t="shared" si="78" ref="H523:X523">H526+H537</f>
        <v>0</v>
      </c>
      <c r="I523" s="131">
        <f t="shared" si="78"/>
        <v>0</v>
      </c>
      <c r="J523" s="131">
        <f t="shared" si="78"/>
        <v>0</v>
      </c>
      <c r="K523" s="131">
        <f t="shared" si="78"/>
        <v>0</v>
      </c>
      <c r="L523" s="131">
        <f t="shared" si="78"/>
        <v>0</v>
      </c>
      <c r="M523" s="131">
        <f t="shared" si="78"/>
        <v>0</v>
      </c>
      <c r="N523" s="131">
        <f t="shared" si="78"/>
        <v>0</v>
      </c>
      <c r="O523" s="131">
        <f t="shared" si="78"/>
        <v>0</v>
      </c>
      <c r="P523" s="131">
        <f t="shared" si="78"/>
        <v>0</v>
      </c>
      <c r="Q523" s="131">
        <f t="shared" si="78"/>
        <v>0</v>
      </c>
      <c r="R523" s="131">
        <f t="shared" si="78"/>
        <v>0</v>
      </c>
      <c r="S523" s="131">
        <f t="shared" si="78"/>
        <v>0</v>
      </c>
      <c r="T523" s="131">
        <f t="shared" si="78"/>
        <v>0</v>
      </c>
      <c r="U523" s="131">
        <f t="shared" si="78"/>
        <v>0</v>
      </c>
      <c r="V523" s="131">
        <f t="shared" si="78"/>
        <v>0</v>
      </c>
      <c r="W523" s="131">
        <f t="shared" si="78"/>
        <v>0</v>
      </c>
      <c r="X523" s="144">
        <f t="shared" si="78"/>
        <v>12003.04085</v>
      </c>
      <c r="Y523" s="126" t="e">
        <f>X523/G515*100</f>
        <v>#DIV/0!</v>
      </c>
      <c r="Z523" s="127">
        <f>Z525</f>
        <v>3117.53</v>
      </c>
      <c r="AA523" s="110">
        <f t="shared" si="76"/>
        <v>74.12101759391346</v>
      </c>
    </row>
    <row r="524" spans="1:27" ht="16.5" outlineLevel="6" thickBot="1">
      <c r="A524" s="79" t="s">
        <v>40</v>
      </c>
      <c r="B524" s="14">
        <v>953</v>
      </c>
      <c r="C524" s="26" t="s">
        <v>21</v>
      </c>
      <c r="D524" s="26" t="s">
        <v>261</v>
      </c>
      <c r="E524" s="26" t="s">
        <v>5</v>
      </c>
      <c r="F524" s="26"/>
      <c r="G524" s="167">
        <f>G525</f>
        <v>4206</v>
      </c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44"/>
      <c r="Y524" s="126"/>
      <c r="Z524" s="167">
        <f>Z525</f>
        <v>3117.53</v>
      </c>
      <c r="AA524" s="110">
        <f t="shared" si="76"/>
        <v>74.12101759391346</v>
      </c>
    </row>
    <row r="525" spans="1:27" ht="32.25" outlineLevel="6" thickBot="1">
      <c r="A525" s="69" t="s">
        <v>135</v>
      </c>
      <c r="B525" s="15">
        <v>953</v>
      </c>
      <c r="C525" s="9" t="s">
        <v>21</v>
      </c>
      <c r="D525" s="9" t="s">
        <v>262</v>
      </c>
      <c r="E525" s="9" t="s">
        <v>5</v>
      </c>
      <c r="F525" s="9"/>
      <c r="G525" s="140">
        <f>G526</f>
        <v>4206</v>
      </c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44"/>
      <c r="Y525" s="126"/>
      <c r="Z525" s="140">
        <f>Z526</f>
        <v>3117.53</v>
      </c>
      <c r="AA525" s="110">
        <f>Z525/G525*100</f>
        <v>74.12101759391346</v>
      </c>
    </row>
    <row r="526" spans="1:27" ht="32.25" outlineLevel="6" thickBot="1">
      <c r="A526" s="69" t="s">
        <v>136</v>
      </c>
      <c r="B526" s="15">
        <v>953</v>
      </c>
      <c r="C526" s="10" t="s">
        <v>21</v>
      </c>
      <c r="D526" s="10" t="s">
        <v>263</v>
      </c>
      <c r="E526" s="10" t="s">
        <v>5</v>
      </c>
      <c r="F526" s="10"/>
      <c r="G526" s="133">
        <f>G527</f>
        <v>4206</v>
      </c>
      <c r="H526" s="134">
        <f aca="true" t="shared" si="79" ref="H526:X527">H527</f>
        <v>0</v>
      </c>
      <c r="I526" s="134">
        <f t="shared" si="79"/>
        <v>0</v>
      </c>
      <c r="J526" s="134">
        <f t="shared" si="79"/>
        <v>0</v>
      </c>
      <c r="K526" s="134">
        <f t="shared" si="79"/>
        <v>0</v>
      </c>
      <c r="L526" s="134">
        <f t="shared" si="79"/>
        <v>0</v>
      </c>
      <c r="M526" s="134">
        <f t="shared" si="79"/>
        <v>0</v>
      </c>
      <c r="N526" s="134">
        <f t="shared" si="79"/>
        <v>0</v>
      </c>
      <c r="O526" s="134">
        <f t="shared" si="79"/>
        <v>0</v>
      </c>
      <c r="P526" s="134">
        <f t="shared" si="79"/>
        <v>0</v>
      </c>
      <c r="Q526" s="134">
        <f t="shared" si="79"/>
        <v>0</v>
      </c>
      <c r="R526" s="134">
        <f t="shared" si="79"/>
        <v>0</v>
      </c>
      <c r="S526" s="134">
        <f t="shared" si="79"/>
        <v>0</v>
      </c>
      <c r="T526" s="134">
        <f t="shared" si="79"/>
        <v>0</v>
      </c>
      <c r="U526" s="134">
        <f t="shared" si="79"/>
        <v>0</v>
      </c>
      <c r="V526" s="134">
        <f t="shared" si="79"/>
        <v>0</v>
      </c>
      <c r="W526" s="134">
        <f t="shared" si="79"/>
        <v>0</v>
      </c>
      <c r="X526" s="145">
        <f t="shared" si="79"/>
        <v>12003.04085</v>
      </c>
      <c r="Y526" s="126">
        <f>X526/G517*100</f>
        <v>706.205570735096</v>
      </c>
      <c r="Z526" s="133">
        <f>Z527</f>
        <v>3117.53</v>
      </c>
      <c r="AA526" s="110">
        <f>Z526/G526*100</f>
        <v>74.12101759391346</v>
      </c>
    </row>
    <row r="527" spans="1:27" ht="48" outlineLevel="6" thickBot="1">
      <c r="A527" s="71" t="s">
        <v>196</v>
      </c>
      <c r="B527" s="50">
        <v>953</v>
      </c>
      <c r="C527" s="51" t="s">
        <v>21</v>
      </c>
      <c r="D527" s="51" t="s">
        <v>352</v>
      </c>
      <c r="E527" s="51" t="s">
        <v>5</v>
      </c>
      <c r="F527" s="51"/>
      <c r="G527" s="136">
        <f>G528</f>
        <v>4206</v>
      </c>
      <c r="H527" s="137">
        <f t="shared" si="79"/>
        <v>0</v>
      </c>
      <c r="I527" s="137">
        <f t="shared" si="79"/>
        <v>0</v>
      </c>
      <c r="J527" s="137">
        <f t="shared" si="79"/>
        <v>0</v>
      </c>
      <c r="K527" s="137">
        <f t="shared" si="79"/>
        <v>0</v>
      </c>
      <c r="L527" s="137">
        <f t="shared" si="79"/>
        <v>0</v>
      </c>
      <c r="M527" s="137">
        <f t="shared" si="79"/>
        <v>0</v>
      </c>
      <c r="N527" s="137">
        <f t="shared" si="79"/>
        <v>0</v>
      </c>
      <c r="O527" s="137">
        <f t="shared" si="79"/>
        <v>0</v>
      </c>
      <c r="P527" s="137">
        <f t="shared" si="79"/>
        <v>0</v>
      </c>
      <c r="Q527" s="137">
        <f t="shared" si="79"/>
        <v>0</v>
      </c>
      <c r="R527" s="137">
        <f t="shared" si="79"/>
        <v>0</v>
      </c>
      <c r="S527" s="137">
        <f t="shared" si="79"/>
        <v>0</v>
      </c>
      <c r="T527" s="137">
        <f t="shared" si="79"/>
        <v>0</v>
      </c>
      <c r="U527" s="137">
        <f t="shared" si="79"/>
        <v>0</v>
      </c>
      <c r="V527" s="137">
        <f t="shared" si="79"/>
        <v>0</v>
      </c>
      <c r="W527" s="137">
        <f t="shared" si="79"/>
        <v>0</v>
      </c>
      <c r="X527" s="146">
        <f t="shared" si="79"/>
        <v>12003.04085</v>
      </c>
      <c r="Y527" s="126" t="e">
        <f>X527/#REF!*100</f>
        <v>#REF!</v>
      </c>
      <c r="Z527" s="136">
        <f>Z528</f>
        <v>3117.53</v>
      </c>
      <c r="AA527" s="110">
        <f>Z527/G527*100</f>
        <v>74.12101759391346</v>
      </c>
    </row>
    <row r="528" spans="1:27" ht="16.5" outlineLevel="6" thickBot="1">
      <c r="A528" s="5" t="s">
        <v>124</v>
      </c>
      <c r="B528" s="17">
        <v>953</v>
      </c>
      <c r="C528" s="6" t="s">
        <v>21</v>
      </c>
      <c r="D528" s="6" t="s">
        <v>352</v>
      </c>
      <c r="E528" s="6" t="s">
        <v>122</v>
      </c>
      <c r="F528" s="6"/>
      <c r="G528" s="113">
        <f>G529</f>
        <v>4206</v>
      </c>
      <c r="H528" s="141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39"/>
      <c r="X528" s="142">
        <v>12003.04085</v>
      </c>
      <c r="Y528" s="126">
        <f>X528/G518*100</f>
        <v>706.205570735096</v>
      </c>
      <c r="Z528" s="113">
        <f>Z529</f>
        <v>3117.53</v>
      </c>
      <c r="AA528" s="110">
        <f>Z528/G528*100</f>
        <v>74.12101759391346</v>
      </c>
    </row>
    <row r="529" spans="1:27" ht="32.25" outlineLevel="6" thickBot="1">
      <c r="A529" s="48" t="s">
        <v>125</v>
      </c>
      <c r="B529" s="52">
        <v>953</v>
      </c>
      <c r="C529" s="53" t="s">
        <v>21</v>
      </c>
      <c r="D529" s="53" t="s">
        <v>352</v>
      </c>
      <c r="E529" s="53" t="s">
        <v>123</v>
      </c>
      <c r="F529" s="53"/>
      <c r="G529" s="112">
        <v>4206</v>
      </c>
      <c r="H529" s="138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43"/>
      <c r="Y529" s="126"/>
      <c r="Z529" s="94">
        <v>3117.53</v>
      </c>
      <c r="AA529" s="110">
        <f>Z529/G529*100</f>
        <v>74.12101759391346</v>
      </c>
    </row>
    <row r="530" spans="1:26" ht="49.5" customHeight="1" outlineLevel="6" thickBot="1">
      <c r="A530" s="31" t="s">
        <v>22</v>
      </c>
      <c r="B530" s="31"/>
      <c r="C530" s="31"/>
      <c r="D530" s="31"/>
      <c r="E530" s="31"/>
      <c r="F530" s="31"/>
      <c r="G530" s="189">
        <f>G414+G9</f>
        <v>670940.9111</v>
      </c>
      <c r="H530" s="35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42"/>
      <c r="Y530" s="39"/>
      <c r="Z530" s="189">
        <f>Z414+Z9</f>
        <v>495730.77099999995</v>
      </c>
    </row>
    <row r="531" spans="1:25" ht="19.5" customHeight="1" outlineLevel="6" thickBot="1">
      <c r="A531" s="1"/>
      <c r="B531" s="18"/>
      <c r="C531" s="1"/>
      <c r="D531" s="1"/>
      <c r="E531" s="1"/>
      <c r="F531" s="1"/>
      <c r="G531" s="1"/>
      <c r="H531" s="35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42"/>
      <c r="Y531" s="39"/>
    </row>
    <row r="532" spans="1:25" ht="16.5" outlineLevel="6" thickBot="1">
      <c r="A532" s="3"/>
      <c r="B532" s="3"/>
      <c r="C532" s="3"/>
      <c r="D532" s="3"/>
      <c r="E532" s="3"/>
      <c r="F532" s="3"/>
      <c r="G532" s="3"/>
      <c r="H532" s="35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42"/>
      <c r="Y532" s="39"/>
    </row>
    <row r="533" spans="8:25" ht="16.5" outlineLevel="6" thickBot="1">
      <c r="H533" s="35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42"/>
      <c r="Y533" s="39"/>
    </row>
    <row r="534" spans="8:25" ht="16.5" outlineLevel="6" thickBot="1">
      <c r="H534" s="35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42"/>
      <c r="Y534" s="39"/>
    </row>
    <row r="535" spans="8:25" ht="16.5" outlineLevel="6" thickBot="1">
      <c r="H535" s="35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42"/>
      <c r="Y535" s="39"/>
    </row>
    <row r="536" spans="8:25" ht="16.5" outlineLevel="6" thickBot="1">
      <c r="H536" s="35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42"/>
      <c r="Y536" s="39"/>
    </row>
    <row r="537" spans="8:25" ht="16.5" outlineLevel="6" thickBot="1">
      <c r="H537" s="22">
        <f aca="true" t="shared" si="80" ref="H537:X537">H538</f>
        <v>0</v>
      </c>
      <c r="I537" s="22">
        <f t="shared" si="80"/>
        <v>0</v>
      </c>
      <c r="J537" s="22">
        <f t="shared" si="80"/>
        <v>0</v>
      </c>
      <c r="K537" s="22">
        <f t="shared" si="80"/>
        <v>0</v>
      </c>
      <c r="L537" s="22">
        <f t="shared" si="80"/>
        <v>0</v>
      </c>
      <c r="M537" s="22">
        <f t="shared" si="80"/>
        <v>0</v>
      </c>
      <c r="N537" s="22">
        <f t="shared" si="80"/>
        <v>0</v>
      </c>
      <c r="O537" s="22">
        <f t="shared" si="80"/>
        <v>0</v>
      </c>
      <c r="P537" s="22">
        <f t="shared" si="80"/>
        <v>0</v>
      </c>
      <c r="Q537" s="22">
        <f t="shared" si="80"/>
        <v>0</v>
      </c>
      <c r="R537" s="22">
        <f t="shared" si="80"/>
        <v>0</v>
      </c>
      <c r="S537" s="22">
        <f t="shared" si="80"/>
        <v>0</v>
      </c>
      <c r="T537" s="22">
        <f t="shared" si="80"/>
        <v>0</v>
      </c>
      <c r="U537" s="22">
        <f t="shared" si="80"/>
        <v>0</v>
      </c>
      <c r="V537" s="22">
        <f t="shared" si="80"/>
        <v>0</v>
      </c>
      <c r="W537" s="22">
        <f t="shared" si="80"/>
        <v>0</v>
      </c>
      <c r="X537" s="41">
        <f t="shared" si="80"/>
        <v>0</v>
      </c>
      <c r="Y537" s="39">
        <v>0</v>
      </c>
    </row>
    <row r="538" spans="8:25" ht="15.75" outlineLevel="6">
      <c r="H538" s="20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28"/>
      <c r="X538" s="40">
        <v>0</v>
      </c>
      <c r="Y538" s="39">
        <v>0</v>
      </c>
    </row>
    <row r="539" spans="8:25" ht="18.75">
      <c r="H539" s="25" t="e">
        <f>#REF!+#REF!+H420+H9</f>
        <v>#REF!</v>
      </c>
      <c r="I539" s="25" t="e">
        <f>#REF!+#REF!+I420+I9</f>
        <v>#REF!</v>
      </c>
      <c r="J539" s="25" t="e">
        <f>#REF!+#REF!+J420+J9</f>
        <v>#REF!</v>
      </c>
      <c r="K539" s="25" t="e">
        <f>#REF!+#REF!+K420+K9</f>
        <v>#REF!</v>
      </c>
      <c r="L539" s="25" t="e">
        <f>#REF!+#REF!+L420+L9</f>
        <v>#REF!</v>
      </c>
      <c r="M539" s="25" t="e">
        <f>#REF!+#REF!+M420+M9</f>
        <v>#REF!</v>
      </c>
      <c r="N539" s="25" t="e">
        <f>#REF!+#REF!+N420+N9</f>
        <v>#REF!</v>
      </c>
      <c r="O539" s="25" t="e">
        <f>#REF!+#REF!+O420+O9</f>
        <v>#REF!</v>
      </c>
      <c r="P539" s="25" t="e">
        <f>#REF!+#REF!+P420+P9</f>
        <v>#REF!</v>
      </c>
      <c r="Q539" s="25" t="e">
        <f>#REF!+#REF!+Q420+Q9</f>
        <v>#REF!</v>
      </c>
      <c r="R539" s="25" t="e">
        <f>#REF!+#REF!+R420+R9</f>
        <v>#REF!</v>
      </c>
      <c r="S539" s="25" t="e">
        <f>#REF!+#REF!+S420+S9</f>
        <v>#REF!</v>
      </c>
      <c r="T539" s="25" t="e">
        <f>#REF!+#REF!+T420+T9</f>
        <v>#REF!</v>
      </c>
      <c r="U539" s="25" t="e">
        <f>#REF!+#REF!+U420+U9</f>
        <v>#REF!</v>
      </c>
      <c r="V539" s="25" t="e">
        <f>#REF!+#REF!+V420+V9</f>
        <v>#REF!</v>
      </c>
      <c r="W539" s="25" t="e">
        <f>#REF!+#REF!+W420+W9</f>
        <v>#REF!</v>
      </c>
      <c r="X539" s="43" t="e">
        <f>#REF!+#REF!+X420+X9</f>
        <v>#REF!</v>
      </c>
      <c r="Y539" s="36" t="e">
        <f>X539/G530*100</f>
        <v>#REF!</v>
      </c>
    </row>
    <row r="540" spans="8:23" ht="15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8:23" ht="15.75"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</sheetData>
  <sheetProtection/>
  <autoFilter ref="A8:G530"/>
  <mergeCells count="5">
    <mergeCell ref="A6:V6"/>
    <mergeCell ref="A5:V5"/>
    <mergeCell ref="B1:W1"/>
    <mergeCell ref="B2:W2"/>
    <mergeCell ref="C3:V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2018-11-29T23:17:51Z</dcterms:modified>
  <cp:category/>
  <cp:version/>
  <cp:contentType/>
  <cp:contentStatus/>
</cp:coreProperties>
</file>